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0" windowHeight="18153" activeTab="0" tabRatio="600"/>
  </bookViews>
  <sheets>
    <sheet name="总表" sheetId="2" r:id="rId2"/>
  </sheets>
  <definedNames>
    <definedName name="_xlnm.Print_Titles" localSheetId="0">'总表'!$4:$5</definedName>
  </definedNames>
  <calcPr calcId="144525"/>
</workbook>
</file>

<file path=xl/sharedStrings.xml><?xml version="1.0" encoding="utf-8"?>
<sst xmlns="http://schemas.openxmlformats.org/spreadsheetml/2006/main" count="176" uniqueCount="170">
  <si>
    <t>附件：</t>
  </si>
  <si>
    <t>2022年中央林业改革发展资金（森林生态效益补偿）
分配方案（第一批）</t>
  </si>
  <si>
    <t>单位：万亩、万元</t>
  </si>
  <si>
    <t>序号</t>
  </si>
  <si>
    <t>单位</t>
  </si>
  <si>
    <t>合计</t>
  </si>
  <si>
    <t>国有</t>
  </si>
  <si>
    <t>非国有</t>
  </si>
  <si>
    <t>备注</t>
  </si>
  <si>
    <t>面积</t>
  </si>
  <si>
    <t>补偿资金</t>
  </si>
  <si>
    <t>全省合计</t>
  </si>
  <si>
    <t>一</t>
  </si>
  <si>
    <t>市县小计</t>
  </si>
  <si>
    <t>（一）</t>
  </si>
  <si>
    <t>广州市</t>
  </si>
  <si>
    <t>从化区</t>
  </si>
  <si>
    <t>（二）</t>
  </si>
  <si>
    <t>深圳市</t>
  </si>
  <si>
    <t>南山区</t>
  </si>
  <si>
    <t>（三）</t>
  </si>
  <si>
    <t>珠海市</t>
  </si>
  <si>
    <t>斗门区</t>
  </si>
  <si>
    <t>万山区</t>
  </si>
  <si>
    <t>高栏港区</t>
  </si>
  <si>
    <t>（四）</t>
  </si>
  <si>
    <t>汕头市</t>
  </si>
  <si>
    <t>潮阳区</t>
  </si>
  <si>
    <t>潮南区</t>
  </si>
  <si>
    <t>（五）</t>
  </si>
  <si>
    <t>韶关市</t>
  </si>
  <si>
    <t>浈江区</t>
  </si>
  <si>
    <t>武江区</t>
  </si>
  <si>
    <t>始兴县</t>
  </si>
  <si>
    <t>新丰县</t>
  </si>
  <si>
    <t>曲江区</t>
  </si>
  <si>
    <t>乐昌市</t>
  </si>
  <si>
    <t>市属单位</t>
  </si>
  <si>
    <t>（六）</t>
  </si>
  <si>
    <t>河源市</t>
  </si>
  <si>
    <t>源城区</t>
  </si>
  <si>
    <t>新丰江</t>
  </si>
  <si>
    <t>和平县</t>
  </si>
  <si>
    <t>东源县</t>
  </si>
  <si>
    <t>江东新区</t>
  </si>
  <si>
    <t>（七）</t>
  </si>
  <si>
    <t>梅州市</t>
  </si>
  <si>
    <t>梅江区</t>
  </si>
  <si>
    <t>梅县区</t>
  </si>
  <si>
    <t>蕉岭县</t>
  </si>
  <si>
    <t>平远县</t>
  </si>
  <si>
    <t>（八）</t>
  </si>
  <si>
    <t>惠州市</t>
  </si>
  <si>
    <t>惠城区</t>
  </si>
  <si>
    <t>仲恺区</t>
  </si>
  <si>
    <t>大亚湾</t>
  </si>
  <si>
    <t>惠东县</t>
  </si>
  <si>
    <t>龙门县</t>
  </si>
  <si>
    <t>（九）</t>
  </si>
  <si>
    <t>汕尾市</t>
  </si>
  <si>
    <t>市城区</t>
  </si>
  <si>
    <t>红海湾</t>
  </si>
  <si>
    <t>深汕合作区</t>
  </si>
  <si>
    <t>（十）</t>
  </si>
  <si>
    <t>江门市</t>
  </si>
  <si>
    <t>江海区</t>
  </si>
  <si>
    <t>台山市</t>
  </si>
  <si>
    <t>恩平市</t>
  </si>
  <si>
    <t>鹤山市</t>
  </si>
  <si>
    <t>（十一）</t>
  </si>
  <si>
    <t>阳江市</t>
  </si>
  <si>
    <t>江城区</t>
  </si>
  <si>
    <t>海陵区</t>
  </si>
  <si>
    <t>高新区</t>
  </si>
  <si>
    <t>阳西县</t>
  </si>
  <si>
    <t>阳东区</t>
  </si>
  <si>
    <t>（十二）</t>
  </si>
  <si>
    <t>湛江市</t>
  </si>
  <si>
    <t>坡头区</t>
  </si>
  <si>
    <t>吴川市</t>
  </si>
  <si>
    <t>遂溪县</t>
  </si>
  <si>
    <t>（十三）</t>
  </si>
  <si>
    <t>茂名市</t>
  </si>
  <si>
    <t>信宜市</t>
  </si>
  <si>
    <t>电白区</t>
  </si>
  <si>
    <t>滨海新区</t>
  </si>
  <si>
    <t>（十四）</t>
  </si>
  <si>
    <t>肇庆市</t>
  </si>
  <si>
    <t>高要区</t>
  </si>
  <si>
    <t>（十五）</t>
  </si>
  <si>
    <t>清远市</t>
  </si>
  <si>
    <t>清城区</t>
  </si>
  <si>
    <t>清新区</t>
  </si>
  <si>
    <t>佛冈县</t>
  </si>
  <si>
    <t>连州市</t>
  </si>
  <si>
    <t>阳山县</t>
  </si>
  <si>
    <t>（十六）</t>
  </si>
  <si>
    <t>潮州市</t>
  </si>
  <si>
    <t>潮安区</t>
  </si>
  <si>
    <t>（十七）</t>
  </si>
  <si>
    <t>揭阳市</t>
  </si>
  <si>
    <t>揭东区</t>
  </si>
  <si>
    <t>空港区</t>
  </si>
  <si>
    <t>（十八）</t>
  </si>
  <si>
    <t>云浮市</t>
  </si>
  <si>
    <t>云城区</t>
  </si>
  <si>
    <t>云安区</t>
  </si>
  <si>
    <t>郁南县</t>
  </si>
  <si>
    <t>二</t>
  </si>
  <si>
    <t>省直管县小计</t>
  </si>
  <si>
    <t>（十九）</t>
  </si>
  <si>
    <t>南澳县</t>
  </si>
  <si>
    <t>（二十）</t>
  </si>
  <si>
    <t>乳源县</t>
  </si>
  <si>
    <t>（二十一）</t>
  </si>
  <si>
    <t>翁源县</t>
  </si>
  <si>
    <t>（二十二）</t>
  </si>
  <si>
    <t>南雄市</t>
  </si>
  <si>
    <t>（二十三）</t>
  </si>
  <si>
    <t>仁化县</t>
  </si>
  <si>
    <t>（二十四）</t>
  </si>
  <si>
    <t>连平县</t>
  </si>
  <si>
    <t>（二十五）</t>
  </si>
  <si>
    <t>龙川县</t>
  </si>
  <si>
    <t>（二十六）</t>
  </si>
  <si>
    <t>紫金县</t>
  </si>
  <si>
    <t>（二十七）</t>
  </si>
  <si>
    <t>兴宁市</t>
  </si>
  <si>
    <t>（二十八）</t>
  </si>
  <si>
    <t>大埔县</t>
  </si>
  <si>
    <t>（二十九）</t>
  </si>
  <si>
    <t>丰顺县</t>
  </si>
  <si>
    <t>（三十）</t>
  </si>
  <si>
    <t>五华县</t>
  </si>
  <si>
    <t>（三十一）</t>
  </si>
  <si>
    <t>博罗县</t>
  </si>
  <si>
    <t>（三十二）</t>
  </si>
  <si>
    <t>海丰县</t>
  </si>
  <si>
    <t>（三十三）</t>
  </si>
  <si>
    <t>陆丰市</t>
  </si>
  <si>
    <t>（三十四）</t>
  </si>
  <si>
    <t>陆河县</t>
  </si>
  <si>
    <t>（三十五）</t>
  </si>
  <si>
    <t>阳春市</t>
  </si>
  <si>
    <t>（三十六）</t>
  </si>
  <si>
    <t>徐闻县</t>
  </si>
  <si>
    <t>（三十七）</t>
  </si>
  <si>
    <t>雷州市</t>
  </si>
  <si>
    <t>（三十八）</t>
  </si>
  <si>
    <t>廉江市</t>
  </si>
  <si>
    <t>（三十九）</t>
  </si>
  <si>
    <t>高州市</t>
  </si>
  <si>
    <t>（四十）</t>
  </si>
  <si>
    <t>化州市</t>
  </si>
  <si>
    <t>（四十一）</t>
  </si>
  <si>
    <t>德庆县</t>
  </si>
  <si>
    <t>（四十二）</t>
  </si>
  <si>
    <t>封开县</t>
  </si>
  <si>
    <t>（四十三）</t>
  </si>
  <si>
    <t>怀集县</t>
  </si>
  <si>
    <t>（四十四）</t>
  </si>
  <si>
    <t>英德市</t>
  </si>
  <si>
    <t>（四十五）</t>
  </si>
  <si>
    <t>连南县</t>
  </si>
  <si>
    <t>（四十六）</t>
  </si>
  <si>
    <t>连山县</t>
  </si>
  <si>
    <t>（四十七）</t>
  </si>
  <si>
    <t>饶平县</t>
  </si>
  <si>
    <t>（四十八）</t>
  </si>
  <si>
    <t>惠来县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</si>
</sst>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54" x14ac:knownFonts="54">
    <font>
      <sz val="11.0"/>
      <color rgb="FF000000"/>
      <name val="宋体"/>
      <charset val="134"/>
    </font>
    <font>
      <sz val="14.0"/>
      <color rgb="FF000000"/>
      <name val="黑体"/>
      <charset val="134"/>
    </font>
    <font>
      <sz val="20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0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5" applyFont="1" fillId="4" applyFill="1" borderId="11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6" applyFont="1" fillId="6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7" applyFont="1" fillId="7" applyFill="1" borderId="0" applyAlignment="1" applyProtection="0">
      <alignment vertical="center"/>
    </xf>
    <xf numFmtId="0" fontId="8" applyFont="1" fillId="0" borderId="0" applyAlignment="1" applyProtection="0">
      <alignment vertical="top"/>
      <protection locked="0"/>
    </xf>
    <xf numFmtId="181" applyNumberFormat="1" fontId="0" fillId="0" borderId="0" applyAlignment="1" applyProtection="0">
      <alignment vertical="center"/>
    </xf>
    <xf numFmtId="0" fontId="9" applyFont="1" fillId="0" borderId="0" applyAlignment="1" applyProtection="0">
      <alignment vertical="top"/>
      <protection locked="0"/>
    </xf>
    <xf numFmtId="0" fontId="0" fillId="8" applyFill="1" borderId="12" applyBorder="1" applyAlignment="1" applyProtection="0">
      <alignment vertical="center"/>
    </xf>
    <xf numFmtId="0" fontId="7" applyFont="1" fillId="9" applyFill="1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13" applyBorder="1" applyAlignment="1" applyProtection="0">
      <alignment vertical="center"/>
    </xf>
    <xf numFmtId="0" fontId="15" applyFont="1" fillId="0" borderId="14" applyBorder="1" applyAlignment="1" applyProtection="0">
      <alignment vertical="center"/>
    </xf>
    <xf numFmtId="0" fontId="7" applyFont="1" fillId="10" applyFill="1" borderId="0" applyAlignment="1" applyProtection="0">
      <alignment vertical="center"/>
    </xf>
    <xf numFmtId="0" fontId="10" applyFont="1" fillId="0" borderId="15" applyBorder="1" applyAlignment="1" applyProtection="0">
      <alignment vertical="center"/>
    </xf>
    <xf numFmtId="0" fontId="7" applyFont="1" fillId="11" applyFill="1" borderId="0" applyAlignment="1" applyProtection="0">
      <alignment vertical="center"/>
    </xf>
    <xf numFmtId="0" fontId="16" applyFont="1" fillId="12" applyFill="1" borderId="16" applyBorder="1" applyAlignment="1" applyProtection="0">
      <alignment vertical="center"/>
    </xf>
    <xf numFmtId="0" fontId="17" applyFont="1" fillId="12" applyFill="1" borderId="17" applyBorder="1" applyAlignment="1" applyProtection="0">
      <alignment vertical="center"/>
    </xf>
    <xf numFmtId="0" fontId="18" applyFont="1" fillId="13" applyFill="1" borderId="18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7" applyFont="1" fillId="15" applyFill="1" borderId="0" applyAlignment="1" applyProtection="0">
      <alignment vertical="center"/>
    </xf>
    <xf numFmtId="0" fontId="19" applyFont="1" fillId="0" borderId="19" applyBorder="1" applyAlignment="1" applyProtection="0">
      <alignment vertical="center"/>
    </xf>
    <xf numFmtId="0" fontId="3" applyFont="1" fillId="0" borderId="20" applyBorder="1" applyAlignment="1" applyProtection="0">
      <alignment vertical="center"/>
    </xf>
    <xf numFmtId="0" fontId="20" applyFont="1" fillId="16" applyFill="1" borderId="0" applyAlignment="1" applyProtection="0">
      <alignment vertical="center"/>
    </xf>
    <xf numFmtId="0" fontId="21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7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7" applyFont="1" fillId="24" applyFill="1" borderId="0" applyAlignment="1" applyProtection="0">
      <alignment vertical="center"/>
    </xf>
    <xf numFmtId="0" fontId="7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7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7" applyFont="1" fillId="30" applyFill="1" borderId="0" applyAlignment="1" applyProtection="0">
      <alignment vertical="center"/>
    </xf>
    <xf numFmtId="0" fontId="7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7" applyFont="1" fillId="33" applyFill="1" borderId="0" applyAlignment="1" applyProtection="0">
      <alignment vertical="center"/>
    </xf>
  </cellStyleXfs>
  <cellXfs count="20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" applyFont="1" applyFill="1" fillId="0" borderId="0" applyAlignment="1" xfId="0">
      <alignment vertical="center"/>
    </xf>
    <xf numFmtId="0" fontId="2" applyFont="1" applyFill="1" fillId="0" borderId="0" applyAlignment="1" xfId="0">
      <alignment horizontal="center" vertical="center" wrapText="1"/>
    </xf>
    <xf numFmtId="0" fontId="0" applyFill="1" fillId="0" borderId="0" applyAlignment="1" xfId="0">
      <alignment horizontal="right" vertical="center" wrapText="1"/>
    </xf>
    <xf numFmtId="0" fontId="3" applyFont="1" applyFill="1" fillId="0" borderId="1" applyBorder="1" applyAlignment="1" xfId="0">
      <alignment horizontal="center" vertical="center"/>
    </xf>
    <xf numFmtId="0" fontId="0" applyFill="1" fillId="0" borderId="2" applyBorder="1" applyAlignment="1" xfId="0">
      <alignment vertical="center"/>
    </xf>
    <xf numFmtId="176" applyNumberFormat="1" fontId="3" applyFont="1" applyFill="1" fillId="0" borderId="3" applyBorder="1" applyAlignment="1" xfId="0">
      <alignment horizontal="center" vertical="center"/>
    </xf>
    <xf numFmtId="0" fontId="3" applyFont="1" applyFill="1" fillId="0" borderId="4" applyBorder="1" applyAlignment="1" xfId="0">
      <alignment horizontal="left" vertical="center"/>
    </xf>
    <xf numFmtId="0" fontId="0" applyFill="1" fillId="0" borderId="5" applyBorder="1" applyAlignment="1" xfId="0">
      <alignment horizontal="center" vertical="center"/>
    </xf>
    <xf numFmtId="0" fontId="0" applyFill="1" fillId="0" borderId="6" applyBorder="1" applyAlignment="1" xfId="0">
      <alignment horizontal="right" vertical="center"/>
    </xf>
    <xf numFmtId="176" applyNumberFormat="1" fontId="0" applyFill="1" fillId="0" borderId="7" applyBorder="1" applyAlignment="1" xfId="0">
      <alignment horizontal="center" vertical="center"/>
    </xf>
    <xf numFmtId="176" applyNumberFormat="1" fontId="0" applyFill="1" fillId="0" borderId="8" applyBorder="1" applyAlignment="1" xfId="0">
      <alignment horizontal="right" vertical="center"/>
    </xf>
    <xf numFmtId="0" fontId="3" applyFont="1" applyFill="1" fillId="0" borderId="9" applyBorder="1" applyAlignment="1" xfId="0">
      <alignment horizontal="right" vertical="center"/>
    </xf>
    <xf numFmtId="176" applyNumberFormat="1" fontId="4" applyFont="1" applyFill="1" fillId="0" borderId="10" applyBorder="1" applyAlignment="1" xfId="0">
      <alignment horizontal="left" vertical="center" wrapText="1"/>
    </xf>
    <xf numFmtId="177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11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7" applyFill="1" borderId="0" applyAlignment="1" xfId="0">
      <alignment vertical="center"/>
    </xf>
    <xf numFmtId="0" fontId="8" applyFont="1" fillId="0" borderId="0" applyAlignment="1" xfId="0">
      <alignment vertical="top"/>
      <protection locked="0"/>
    </xf>
    <xf numFmtId="181" applyNumberFormat="1" fontId="0" fillId="0" borderId="0" applyAlignment="1" xfId="0">
      <alignment vertical="center"/>
    </xf>
    <xf numFmtId="0" fontId="9" applyFont="1" fillId="0" borderId="0" applyAlignment="1" xfId="0">
      <alignment vertical="top"/>
      <protection locked="0"/>
    </xf>
    <xf numFmtId="0" fontId="0" fillId="8" applyFill="1" borderId="12" applyBorder="1" applyAlignment="1" xfId="0">
      <alignment vertical="center"/>
    </xf>
    <xf numFmtId="0" fontId="7" applyFont="1" fillId="9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3" applyBorder="1" applyAlignment="1" xfId="0">
      <alignment vertical="center"/>
    </xf>
    <xf numFmtId="0" fontId="15" applyFont="1" fillId="0" borderId="14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15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6" applyFont="1" fillId="12" applyFill="1" borderId="16" applyBorder="1" applyAlignment="1" xfId="0">
      <alignment vertical="center"/>
    </xf>
    <xf numFmtId="0" fontId="17" applyFont="1" fillId="12" applyFill="1" borderId="17" applyBorder="1" applyAlignment="1" xfId="0">
      <alignment vertical="center"/>
    </xf>
    <xf numFmtId="0" fontId="18" applyFont="1" fillId="13" applyFill="1" borderId="18" applyBorder="1" applyAlignment="1" xfId="0">
      <alignment vertical="center"/>
    </xf>
    <xf numFmtId="0" fontId="0" fillId="14" applyFill="1" borderId="0" applyAlignment="1" xfId="0">
      <alignment vertical="center"/>
    </xf>
    <xf numFmtId="0" fontId="7" applyFont="1" fillId="15" applyFill="1" borderId="0" applyAlignment="1" xfId="0">
      <alignment vertical="center"/>
    </xf>
    <xf numFmtId="0" fontId="19" applyFont="1" fillId="0" borderId="19" applyBorder="1" applyAlignment="1" xfId="0">
      <alignment vertical="center"/>
    </xf>
    <xf numFmtId="0" fontId="3" applyFont="1" fillId="0" borderId="20" applyBorder="1" applyAlignment="1" xfId="0">
      <alignment vertical="center"/>
    </xf>
    <xf numFmtId="0" fontId="20" applyFont="1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7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7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7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7" applyFont="1" fillId="33" applyFill="1" borderId="0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2" applyFill="1" borderId="21" applyBorder="1" applyAlignment="1" xfId="0">
      <alignment vertical="center"/>
    </xf>
    <xf numFmtId="0" fontId="26" applyFont="1" fillId="13" applyFill="1" borderId="22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3" applyBorder="1" applyAlignment="1" xfId="0">
      <alignment vertical="center"/>
    </xf>
    <xf numFmtId="0" fontId="30" applyFont="1" fillId="12" applyFill="1" borderId="24" applyBorder="1" applyAlignment="1" xfId="0">
      <alignment vertical="center"/>
    </xf>
    <xf numFmtId="0" fontId="31" applyFont="1" fillId="4" applyFill="1" borderId="25" applyBorder="1" applyAlignment="1" xfId="0">
      <alignment vertical="center"/>
    </xf>
    <xf numFmtId="0" fontId="32" applyFont="1" fillId="0" borderId="0" applyAlignment="1" xfId="0">
      <alignment vertical="center"/>
    </xf>
    <xf numFmtId="0" fontId="15" applyFont="1" fillId="0" borderId="26" applyBorder="1" applyAlignment="1" xfId="0">
      <alignment vertical="center"/>
    </xf>
    <xf numFmtId="0" fontId="10" applyFont="1" fillId="0" borderId="27" applyBorder="1" applyAlignment="1" xfId="0">
      <alignment vertical="center"/>
    </xf>
    <xf numFmtId="0" fontId="33" applyFont="1" fillId="0" borderId="28" applyBorder="1" applyAlignment="1" xfId="0">
      <alignment vertical="center"/>
    </xf>
    <xf numFmtId="0" fontId="34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4" applyFont="1" fillId="36" applyFill="1" borderId="0" applyAlignment="1" xfId="0">
      <alignment vertical="center"/>
    </xf>
    <xf numFmtId="0" fontId="34" applyFont="1" fillId="37" applyFill="1" borderId="0" applyAlignment="1" xfId="0">
      <alignment vertical="center"/>
    </xf>
    <xf numFmtId="0" fontId="34" applyFont="1" fillId="38" applyFill="1" borderId="0" applyAlignment="1" xfId="0">
      <alignment vertical="center"/>
    </xf>
    <xf numFmtId="0" fontId="34" applyFont="1" fillId="14" applyFill="1" borderId="0" applyAlignment="1" xfId="0">
      <alignment vertical="center"/>
    </xf>
    <xf numFmtId="0" fontId="34" applyFont="1" fillId="21" applyFill="1" borderId="0" applyAlignment="1" xfId="0">
      <alignment vertical="center"/>
    </xf>
    <xf numFmtId="0" fontId="34" applyFont="1" fillId="39" applyFill="1" borderId="0" applyAlignment="1" xfId="0">
      <alignment vertical="center"/>
    </xf>
    <xf numFmtId="0" fontId="34" applyFont="1" fillId="40" applyFill="1" borderId="0" applyAlignment="1" xfId="0">
      <alignment vertical="center"/>
    </xf>
    <xf numFmtId="0" fontId="34" applyFont="1" fillId="27" applyFill="1" borderId="0" applyAlignment="1" xfId="0">
      <alignment vertical="center"/>
    </xf>
    <xf numFmtId="0" fontId="34" applyFont="1" fillId="41" applyFill="1" borderId="0" applyAlignment="1" xfId="0">
      <alignment vertical="center"/>
    </xf>
    <xf numFmtId="0" fontId="34" applyFont="1" fillId="32" applyFill="1" borderId="0" applyAlignment="1" xfId="0">
      <alignment vertical="center"/>
    </xf>
    <xf numFmtId="0" fontId="35" applyFont="1" fillId="10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5" applyFont="1" fillId="43" applyFill="1" borderId="0" applyAlignment="1" xfId="0">
      <alignment vertical="center"/>
    </xf>
    <xf numFmtId="0" fontId="35" applyFont="1" fillId="44" applyFill="1" borderId="0" applyAlignment="1" xfId="0">
      <alignment vertical="center"/>
    </xf>
    <xf numFmtId="0" fontId="35" applyFont="1" fillId="45" applyFill="1" borderId="0" applyAlignment="1" xfId="0">
      <alignment vertical="center"/>
    </xf>
    <xf numFmtId="0" fontId="35" applyFont="1" fillId="46" applyFill="1" borderId="0" applyAlignment="1" xfId="0">
      <alignment vertical="center"/>
    </xf>
    <xf numFmtId="0" fontId="35" applyFont="1" fillId="19" applyFill="1" borderId="0" applyAlignment="1" xfId="0">
      <alignment vertical="center"/>
    </xf>
    <xf numFmtId="0" fontId="35" applyFont="1" fillId="15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5" applyFont="1" fillId="25" applyFill="1" borderId="0" applyAlignment="1" xfId="0">
      <alignment vertical="center"/>
    </xf>
    <xf numFmtId="0" fontId="35" applyFont="1" fillId="28" applyFill="1" borderId="0" applyAlignment="1" xfId="0">
      <alignment vertical="center"/>
    </xf>
    <xf numFmtId="0" fontId="35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11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7" applyFill="1" borderId="0" applyAlignment="1" xfId="0">
      <alignment vertical="center"/>
    </xf>
    <xf numFmtId="0" fontId="8" applyFont="1" fillId="0" borderId="0" applyAlignment="1" xfId="0">
      <alignment vertical="top"/>
      <protection locked="0"/>
    </xf>
    <xf numFmtId="181" applyNumberFormat="1" fontId="0" fillId="0" borderId="0" applyAlignment="1" xfId="0">
      <alignment vertical="center"/>
    </xf>
    <xf numFmtId="0" fontId="9" applyFont="1" fillId="0" borderId="0" applyAlignment="1" xfId="0">
      <alignment vertical="top"/>
      <protection locked="0"/>
    </xf>
    <xf numFmtId="0" fontId="0" fillId="8" applyFill="1" borderId="12" applyBorder="1" applyAlignment="1" xfId="0">
      <alignment vertical="center"/>
    </xf>
    <xf numFmtId="0" fontId="7" applyFont="1" fillId="9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3" applyBorder="1" applyAlignment="1" xfId="0">
      <alignment vertical="center"/>
    </xf>
    <xf numFmtId="0" fontId="15" applyFont="1" fillId="0" borderId="14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15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6" applyFont="1" fillId="12" applyFill="1" borderId="16" applyBorder="1" applyAlignment="1" xfId="0">
      <alignment vertical="center"/>
    </xf>
    <xf numFmtId="0" fontId="17" applyFont="1" fillId="12" applyFill="1" borderId="17" applyBorder="1" applyAlignment="1" xfId="0">
      <alignment vertical="center"/>
    </xf>
    <xf numFmtId="0" fontId="18" applyFont="1" fillId="13" applyFill="1" borderId="18" applyBorder="1" applyAlignment="1" xfId="0">
      <alignment vertical="center"/>
    </xf>
    <xf numFmtId="0" fontId="0" fillId="14" applyFill="1" borderId="0" applyAlignment="1" xfId="0">
      <alignment vertical="center"/>
    </xf>
    <xf numFmtId="0" fontId="7" applyFont="1" fillId="15" applyFill="1" borderId="0" applyAlignment="1" xfId="0">
      <alignment vertical="center"/>
    </xf>
    <xf numFmtId="0" fontId="19" applyFont="1" fillId="0" borderId="19" applyBorder="1" applyAlignment="1" xfId="0">
      <alignment vertical="center"/>
    </xf>
    <xf numFmtId="0" fontId="3" applyFont="1" fillId="0" borderId="20" applyBorder="1" applyAlignment="1" xfId="0">
      <alignment vertical="center"/>
    </xf>
    <xf numFmtId="0" fontId="20" applyFont="1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7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7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7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7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borderId="0" applyAlignment="1" xfId="0">
      <alignment horizontal="center" vertical="center" wrapText="1"/>
    </xf>
    <xf numFmtId="0" fontId="0" applyFill="1" fillId="0" borderId="0" applyAlignment="1" xfId="0">
      <alignment horizontal="right" vertical="center" wrapText="1"/>
    </xf>
    <xf numFmtId="0" fontId="3" applyFont="1" applyFill="1" fillId="0" borderId="39" applyBorder="1" applyAlignment="1" xfId="0">
      <alignment horizontal="center" vertical="center"/>
    </xf>
    <xf numFmtId="0" fontId="36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9" applyFont="1" fillId="50" applyFill="1" borderId="40" applyBorder="1" applyAlignment="1" xfId="0">
      <alignment vertical="center"/>
    </xf>
    <xf numFmtId="0" fontId="40" applyFont="1" fillId="51" applyFill="1" borderId="41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42" applyBorder="1" applyAlignment="1" xfId="0">
      <alignment vertical="center"/>
    </xf>
    <xf numFmtId="0" fontId="44" applyFont="1" fillId="50" applyFill="1" borderId="43" applyBorder="1" applyAlignment="1" xfId="0">
      <alignment vertical="center"/>
    </xf>
    <xf numFmtId="0" fontId="45" applyFont="1" fillId="52" applyFill="1" borderId="44" applyBorder="1" applyAlignment="1" xfId="0">
      <alignment vertical="center"/>
    </xf>
    <xf numFmtId="0" fontId="0" fillId="53" applyFill="1" borderId="45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46" applyBorder="1" applyAlignment="1" xfId="0">
      <alignment vertical="center"/>
    </xf>
    <xf numFmtId="0" fontId="48" applyFont="1" fillId="0" borderId="47" applyBorder="1" applyAlignment="1" xfId="0">
      <alignment vertical="center"/>
    </xf>
    <xf numFmtId="0" fontId="49" applyFont="1" fillId="0" borderId="48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49" applyBorder="1" applyAlignment="1" xfId="0">
      <alignment vertical="center"/>
    </xf>
    <xf numFmtId="0" fontId="51" applyFont="1" fillId="54" applyFill="1" borderId="0" applyAlignment="1" xfId="0">
      <alignment vertical="center"/>
    </xf>
    <xf numFmtId="0" fontId="51" applyFont="1" fillId="55" applyFill="1" borderId="0" applyAlignment="1" xfId="0">
      <alignment vertical="center"/>
    </xf>
    <xf numFmtId="0" fontId="51" applyFont="1" fillId="56" applyFill="1" borderId="0" applyAlignment="1" xfId="0">
      <alignment vertical="center"/>
    </xf>
    <xf numFmtId="0" fontId="51" applyFont="1" fillId="57" applyFill="1" borderId="0" applyAlignment="1" xfId="0">
      <alignment vertical="center"/>
    </xf>
    <xf numFmtId="0" fontId="51" applyFont="1" fillId="58" applyFill="1" borderId="0" applyAlignment="1" xfId="0">
      <alignment vertical="center"/>
    </xf>
    <xf numFmtId="0" fontId="51" applyFont="1" fillId="59" applyFill="1" borderId="0" applyAlignment="1" xfId="0">
      <alignment vertical="center"/>
    </xf>
    <xf numFmtId="0" fontId="51" applyFont="1" fillId="60" applyFill="1" borderId="0" applyAlignment="1" xfId="0">
      <alignment vertical="center"/>
    </xf>
    <xf numFmtId="0" fontId="51" applyFont="1" fillId="61" applyFill="1" borderId="0" applyAlignment="1" xfId="0">
      <alignment vertical="center"/>
    </xf>
    <xf numFmtId="0" fontId="51" applyFont="1" fillId="62" applyFill="1" borderId="0" applyAlignment="1" xfId="0">
      <alignment vertical="center"/>
    </xf>
    <xf numFmtId="0" fontId="51" applyFont="1" fillId="63" applyFill="1" borderId="0" applyAlignment="1" xfId="0">
      <alignment vertical="center"/>
    </xf>
    <xf numFmtId="0" fontId="51" applyFont="1" fillId="64" applyFill="1" borderId="0" applyAlignment="1" xfId="0">
      <alignment vertical="center"/>
    </xf>
    <xf numFmtId="0" fontId="51" applyFont="1" fillId="65" applyFill="1" borderId="0" applyAlignment="1" xfId="0">
      <alignment vertical="center"/>
    </xf>
    <xf numFmtId="0" fontId="52" applyFont="1" fillId="66" applyFill="1" borderId="0" applyAlignment="1" xfId="0">
      <alignment vertical="center"/>
    </xf>
    <xf numFmtId="0" fontId="52" applyFont="1" fillId="67" applyFill="1" borderId="0" applyAlignment="1" xfId="0">
      <alignment vertical="center"/>
    </xf>
    <xf numFmtId="0" fontId="52" applyFont="1" fillId="68" applyFill="1" borderId="0" applyAlignment="1" xfId="0">
      <alignment vertical="center"/>
    </xf>
    <xf numFmtId="0" fontId="52" applyFont="1" fillId="69" applyFill="1" borderId="0" applyAlignment="1" xfId="0">
      <alignment vertical="center"/>
    </xf>
    <xf numFmtId="0" fontId="52" applyFont="1" fillId="70" applyFill="1" borderId="0" applyAlignment="1" xfId="0">
      <alignment vertical="center"/>
    </xf>
    <xf numFmtId="0" fontId="52" applyFont="1" fillId="71" applyFill="1" borderId="0" applyAlignment="1" xfId="0">
      <alignment vertical="center"/>
    </xf>
    <xf numFmtId="0" fontId="52" applyFont="1" fillId="72" applyFill="1" borderId="0" applyAlignment="1" xfId="0">
      <alignment vertical="center"/>
    </xf>
    <xf numFmtId="0" fontId="52" applyFont="1" fillId="73" applyFill="1" borderId="0" applyAlignment="1" xfId="0">
      <alignment vertical="center"/>
    </xf>
    <xf numFmtId="0" fontId="52" applyFont="1" fillId="74" applyFill="1" borderId="0" applyAlignment="1" xfId="0">
      <alignment vertical="center"/>
    </xf>
    <xf numFmtId="0" fontId="52" applyFont="1" fillId="75" applyFill="1" borderId="0" applyAlignment="1" xfId="0">
      <alignment vertical="center"/>
    </xf>
    <xf numFmtId="0" fontId="52" applyFont="1" fillId="76" applyFill="1" borderId="0" applyAlignment="1" xfId="0">
      <alignment vertical="center"/>
    </xf>
    <xf numFmtId="0" fontId="52" applyFont="1" fillId="7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16"/>
  <sheetViews>
    <sheetView tabSelected="1" zoomScaleNormal="100" topLeftCell="A1" workbookViewId="0">
      <pane ySplit="6" topLeftCell="A76" activePane="bottomLeft" state="frozen"/>
      <selection activeCell="A1" activeCellId="0" sqref="A1"/>
      <selection pane="bottomLeft" activeCell="C5" activeCellId="0" sqref="C5"/>
    </sheetView>
  </sheetViews>
  <sheetFormatPr defaultRowHeight="14.0" defaultColWidth="9.000137329101562" x14ac:dyDescent="0.15"/>
  <cols>
    <col min="1" max="1" width="8.75" customWidth="1" style="2"/>
    <col min="2" max="2" width="15.5" customWidth="1" style="2"/>
    <col min="3" max="3" width="13.25" customWidth="1" style="2"/>
    <col min="4" max="4" width="11.5" customWidth="1" style="2"/>
    <col min="5" max="5" width="10.25" customWidth="1" style="2"/>
    <col min="6" max="6" width="10.125" customWidth="1" style="2"/>
    <col min="7" max="8" width="11.125" customWidth="1" style="2"/>
    <col min="9" max="9" width="8.875" customWidth="1" style="2"/>
    <col min="10" max="10" width="16.375" customWidth="1" style="2"/>
    <col min="11" max="12" width="9.0" style="2"/>
    <col min="13" max="13" width="9.5" customWidth="1" style="2"/>
    <col min="14" max="16384" width="9.0" style="2"/>
  </cols>
  <sheetData>
    <row r="1" spans="1:1" ht="38.0" customHeight="1" x14ac:dyDescent="0.15">
      <c r="A1" s="3" t="s">
        <v>0</v>
      </c>
    </row>
    <row r="2" spans="1:9" ht="51.0" customHeight="1" x14ac:dyDescent="0.15">
      <c r="A2" s="152" t="s">
        <v>1</v>
      </c>
      <c r="B2" s="152"/>
      <c r="C2" s="152"/>
      <c r="D2" s="152"/>
      <c r="E2" s="152"/>
      <c r="F2" s="152"/>
      <c r="G2" s="152"/>
      <c r="H2" s="152"/>
      <c r="I2" s="152"/>
    </row>
    <row r="3" spans="1:9" ht="28.0" customHeight="1" x14ac:dyDescent="0.15">
      <c r="A3" s="4"/>
      <c r="B3" s="4"/>
      <c r="C3" s="4"/>
      <c r="D3" s="4"/>
      <c r="E3" s="4"/>
      <c r="F3" s="153" t="s">
        <v>2</v>
      </c>
      <c r="G3" s="153"/>
      <c r="H3" s="153"/>
      <c r="I3" s="153"/>
    </row>
    <row r="4" spans="1:9" ht="21.0" customHeight="1" x14ac:dyDescent="0.15">
      <c r="A4" s="154" t="s">
        <v>3</v>
      </c>
      <c r="B4" s="154" t="s">
        <v>4</v>
      </c>
      <c r="C4" s="154" t="s">
        <v>5</v>
      </c>
      <c r="D4" s="154"/>
      <c r="E4" s="154" t="s">
        <v>6</v>
      </c>
      <c r="F4" s="154"/>
      <c r="G4" s="154" t="s">
        <v>7</v>
      </c>
      <c r="H4" s="154"/>
      <c r="I4" s="6" t="s">
        <v>8</v>
      </c>
    </row>
    <row r="5" spans="1:9" ht="21.0" customHeight="1" x14ac:dyDescent="0.15">
      <c r="A5" s="154"/>
      <c r="B5" s="154"/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13"/>
    </row>
    <row r="6" spans="1:9" ht="21.0" customHeight="1" x14ac:dyDescent="0.15">
      <c r="A6" s="7"/>
      <c r="B6" s="6" t="s">
        <v>11</v>
      </c>
      <c r="C6" s="8">
        <f>C7+C86</f>
        <v>1763.6800000000003</v>
      </c>
      <c r="D6" s="8">
        <f>F6+H6</f>
        <v>27951.000000000004</v>
      </c>
      <c r="E6" s="8">
        <f>E7+E86</f>
        <v>44.64000000000001</v>
      </c>
      <c r="F6" s="8">
        <f>F7+F86</f>
        <v>446.4</v>
      </c>
      <c r="G6" s="8">
        <f>G7+G86</f>
        <v>1719.0400000000002</v>
      </c>
      <c r="H6" s="8">
        <f>H7+H86</f>
        <v>27504.600000000002</v>
      </c>
      <c r="I6" s="13"/>
    </row>
    <row r="7" spans="1:9" ht="21.0" customHeight="1" x14ac:dyDescent="0.15">
      <c r="A7" s="6" t="s">
        <v>12</v>
      </c>
      <c r="B7" s="6" t="s">
        <v>13</v>
      </c>
      <c r="C7" s="8">
        <f>C8+C10+C12+C16+C19+C27+C33+C38+C44+C48+C53+C59+C63+C68+C70+C77+C79+C82</f>
        <v>954.1700000000002</v>
      </c>
      <c r="D7" s="8">
        <f>F7+H7</f>
        <v>15033.460000000001</v>
      </c>
      <c r="E7" s="8">
        <f>E8+E10+E12+E16+E19+E27+E33+E38+E44+E48+E53+E59+E63+E68+E70+E77+E79+E82</f>
        <v>38.870000000000005</v>
      </c>
      <c r="F7" s="8">
        <f>F8+F10+F12+F16+F19+F27+F33+F38+F44+F48+F53+F59+F63+F68+F70+F77+F79+F82</f>
        <v>388.7</v>
      </c>
      <c r="G7" s="8">
        <f>G8+G10+G12+G16+G19+G27+G33+G38+G44+G48+G53+G59+G63+G68+G70+G77+G79+G82</f>
        <v>915.3000000000001</v>
      </c>
      <c r="H7" s="8">
        <f>H8+H10+H12+H16+H19+H27+H33+H38+H44+H48+H53+H59+H63+H68+H70+H77+H79+H82</f>
        <v>14644.76</v>
      </c>
      <c r="I7" s="13"/>
    </row>
    <row r="8" spans="1:9" ht="21.0" customHeight="1" x14ac:dyDescent="0.15">
      <c r="A8" s="6" t="s">
        <v>14</v>
      </c>
      <c r="B8" s="9" t="s">
        <v>15</v>
      </c>
      <c r="C8" s="8">
        <f>C9</f>
        <v>14.1</v>
      </c>
      <c r="D8" s="8">
        <f>F8+H8</f>
        <v>225.6</v>
      </c>
      <c r="E8" s="8"/>
      <c r="F8" s="8"/>
      <c r="G8" s="8">
        <v>14.1</v>
      </c>
      <c r="H8" s="8">
        <f>G8*16</f>
        <v>225.6</v>
      </c>
      <c r="I8" s="13"/>
    </row>
    <row r="9" spans="1:9" ht="21.0" customHeight="1" x14ac:dyDescent="0.15">
      <c r="A9" s="10">
        <v>1</v>
      </c>
      <c r="B9" s="11" t="s">
        <v>16</v>
      </c>
      <c r="C9" s="12">
        <f>E9+G9</f>
        <v>14.1</v>
      </c>
      <c r="D9" s="12">
        <f>F9+H9</f>
        <v>225.6</v>
      </c>
      <c r="E9" s="12"/>
      <c r="F9" s="12"/>
      <c r="G9" s="12">
        <v>14.1</v>
      </c>
      <c r="H9" s="12">
        <f>G9*16</f>
        <v>225.6</v>
      </c>
      <c r="I9" s="13"/>
    </row>
    <row r="10" spans="1:9" ht="21.0" customHeight="1" x14ac:dyDescent="0.15">
      <c r="A10" s="6" t="s">
        <v>17</v>
      </c>
      <c r="B10" s="9" t="s">
        <v>18</v>
      </c>
      <c r="C10" s="8">
        <f>C11</f>
        <v>0.64</v>
      </c>
      <c r="D10" s="12">
        <f>F10+H10</f>
        <v>6.4</v>
      </c>
      <c r="E10" s="8">
        <v>0.64</v>
      </c>
      <c r="F10" s="8">
        <f>E10*10</f>
        <v>6.4</v>
      </c>
      <c r="G10" s="8"/>
      <c r="H10" s="8"/>
      <c r="I10" s="13"/>
    </row>
    <row r="11" spans="1:9" ht="21.0" customHeight="1" x14ac:dyDescent="0.15">
      <c r="A11" s="10">
        <v>1</v>
      </c>
      <c r="B11" s="11" t="s">
        <v>19</v>
      </c>
      <c r="C11" s="12">
        <f>E11+G11</f>
        <v>0.64</v>
      </c>
      <c r="D11" s="12">
        <f>F11+H11</f>
        <v>6.4</v>
      </c>
      <c r="E11" s="12">
        <v>0.64</v>
      </c>
      <c r="F11" s="12">
        <f>E11*10</f>
        <v>6.4</v>
      </c>
      <c r="G11" s="12"/>
      <c r="H11" s="12"/>
      <c r="I11" s="13"/>
    </row>
    <row r="12" spans="1:9" ht="21.0" customHeight="1" x14ac:dyDescent="0.15">
      <c r="A12" s="6" t="s">
        <v>20</v>
      </c>
      <c r="B12" s="9" t="s">
        <v>21</v>
      </c>
      <c r="C12" s="8">
        <f>C13+C14+C15</f>
        <v>11.26</v>
      </c>
      <c r="D12" s="8">
        <f>F12+H12</f>
        <v>180.04</v>
      </c>
      <c r="E12" s="8">
        <f>E13+E14+E15</f>
        <v>0.02</v>
      </c>
      <c r="F12" s="8">
        <f>F13+F14+F15</f>
        <v>0.2</v>
      </c>
      <c r="G12" s="8">
        <f>G13+G14+G15</f>
        <v>11.24</v>
      </c>
      <c r="H12" s="8">
        <f>H13+H14+H15</f>
        <v>179.84</v>
      </c>
      <c r="I12" s="13"/>
    </row>
    <row r="13" spans="1:9" ht="21.0" customHeight="1" x14ac:dyDescent="0.15">
      <c r="A13" s="10">
        <v>1</v>
      </c>
      <c r="B13" s="11" t="s">
        <v>22</v>
      </c>
      <c r="C13" s="12">
        <f>E13+G13</f>
        <v>0.72</v>
      </c>
      <c r="D13" s="12">
        <f>F13+H13</f>
        <v>11.399999999999999</v>
      </c>
      <c r="E13" s="12">
        <v>0.02</v>
      </c>
      <c r="F13" s="12">
        <f>E13*10</f>
        <v>0.2</v>
      </c>
      <c r="G13" s="12">
        <v>0.7</v>
      </c>
      <c r="H13" s="12">
        <f>G13*16</f>
        <v>11.2</v>
      </c>
      <c r="I13" s="13"/>
    </row>
    <row r="14" spans="1:9" ht="21.0" customHeight="1" x14ac:dyDescent="0.15">
      <c r="A14" s="10">
        <v>2</v>
      </c>
      <c r="B14" s="11" t="s">
        <v>23</v>
      </c>
      <c r="C14" s="12">
        <f>E14+G14</f>
        <v>7.04</v>
      </c>
      <c r="D14" s="12">
        <f>F14+H14</f>
        <v>112.64</v>
      </c>
      <c r="E14" s="12"/>
      <c r="F14" s="12"/>
      <c r="G14" s="12">
        <v>7.04</v>
      </c>
      <c r="H14" s="12">
        <f>G14*16</f>
        <v>112.64</v>
      </c>
      <c r="I14" s="13"/>
    </row>
    <row r="15" spans="1:9" ht="21.0" customHeight="1" x14ac:dyDescent="0.15">
      <c r="A15" s="10">
        <v>3</v>
      </c>
      <c r="B15" s="11" t="s">
        <v>24</v>
      </c>
      <c r="C15" s="12">
        <f>E15+G15</f>
        <v>3.5</v>
      </c>
      <c r="D15" s="12">
        <f>F15+H15</f>
        <v>56</v>
      </c>
      <c r="E15" s="12"/>
      <c r="F15" s="12"/>
      <c r="G15" s="12">
        <v>3.5</v>
      </c>
      <c r="H15" s="12">
        <f>G15*16</f>
        <v>56</v>
      </c>
      <c r="I15" s="13"/>
    </row>
    <row r="16" spans="1:9" ht="21.0" customHeight="1" x14ac:dyDescent="0.15">
      <c r="A16" s="6" t="s">
        <v>25</v>
      </c>
      <c r="B16" s="9" t="s">
        <v>26</v>
      </c>
      <c r="C16" s="8">
        <f>C17+C18</f>
        <v>6.930000000000001</v>
      </c>
      <c r="D16" s="8">
        <f>F16+H16</f>
        <v>110.88000000000001</v>
      </c>
      <c r="E16" s="8"/>
      <c r="F16" s="12"/>
      <c r="G16" s="8">
        <f>G17+G18</f>
        <v>6.930000000000001</v>
      </c>
      <c r="H16" s="8">
        <f>H17+H18</f>
        <v>110.88000000000001</v>
      </c>
      <c r="I16" s="13"/>
    </row>
    <row r="17" spans="1:9" ht="21.0" customHeight="1" x14ac:dyDescent="0.15">
      <c r="A17" s="10">
        <v>1</v>
      </c>
      <c r="B17" s="11" t="s">
        <v>27</v>
      </c>
      <c r="C17" s="12">
        <f>E17+G17</f>
        <v>0.9</v>
      </c>
      <c r="D17" s="12">
        <f>F17+H17</f>
        <v>14.4</v>
      </c>
      <c r="E17" s="12"/>
      <c r="F17" s="12"/>
      <c r="G17" s="12">
        <v>0.9</v>
      </c>
      <c r="H17" s="12">
        <f>G17*16</f>
        <v>14.4</v>
      </c>
      <c r="I17" s="13"/>
    </row>
    <row r="18" spans="1:9" ht="21.0" customHeight="1" x14ac:dyDescent="0.15">
      <c r="A18" s="10">
        <v>2</v>
      </c>
      <c r="B18" s="11" t="s">
        <v>28</v>
      </c>
      <c r="C18" s="12">
        <f>E18+G18</f>
        <v>6.03</v>
      </c>
      <c r="D18" s="12">
        <f>F18+H18</f>
        <v>96.48</v>
      </c>
      <c r="E18" s="12"/>
      <c r="F18" s="12"/>
      <c r="G18" s="12">
        <v>6.03</v>
      </c>
      <c r="H18" s="12">
        <f>G18*16</f>
        <v>96.48</v>
      </c>
      <c r="I18" s="13"/>
    </row>
    <row r="19" spans="1:9" ht="21.0" customHeight="1" x14ac:dyDescent="0.15">
      <c r="A19" s="6" t="s">
        <v>29</v>
      </c>
      <c r="B19" s="9" t="s">
        <v>30</v>
      </c>
      <c r="C19" s="8">
        <f>SUM(C20:C26)</f>
        <v>179.01000000000002</v>
      </c>
      <c r="D19" s="8">
        <f>F19+H19</f>
        <v>2844.6200000000003</v>
      </c>
      <c r="E19" s="8">
        <f>SUM(E20:E26)</f>
        <v>3.25</v>
      </c>
      <c r="F19" s="8">
        <f>SUM(F20:F26)</f>
        <v>32.5</v>
      </c>
      <c r="G19" s="8">
        <f>SUM(G20:G26)</f>
        <v>175.76000000000002</v>
      </c>
      <c r="H19" s="8">
        <f>SUM(H20:H26)</f>
        <v>2812.1200000000003</v>
      </c>
      <c r="I19" s="13"/>
    </row>
    <row r="20" spans="1:9" ht="21.0" customHeight="1" x14ac:dyDescent="0.15">
      <c r="A20" s="10">
        <v>1</v>
      </c>
      <c r="B20" s="11" t="s">
        <v>31</v>
      </c>
      <c r="C20" s="12">
        <f>E20+G20</f>
        <v>6.39</v>
      </c>
      <c r="D20" s="12">
        <f>F20+H20</f>
        <v>102.2</v>
      </c>
      <c r="E20" s="12"/>
      <c r="F20" s="12"/>
      <c r="G20" s="12">
        <v>6.39</v>
      </c>
      <c r="H20" s="12">
        <v>102.2</v>
      </c>
      <c r="I20" s="13"/>
    </row>
    <row r="21" spans="1:9" ht="21.0" customHeight="1" x14ac:dyDescent="0.15">
      <c r="A21" s="10">
        <v>2</v>
      </c>
      <c r="B21" s="11" t="s">
        <v>32</v>
      </c>
      <c r="C21" s="12">
        <f>E21+G21</f>
        <v>2.43</v>
      </c>
      <c r="D21" s="12">
        <f>F21+H21</f>
        <v>38.88</v>
      </c>
      <c r="E21" s="12"/>
      <c r="F21" s="12"/>
      <c r="G21" s="12">
        <v>2.43</v>
      </c>
      <c r="H21" s="12">
        <f>G21*16</f>
        <v>38.88</v>
      </c>
      <c r="I21" s="13"/>
    </row>
    <row r="22" spans="1:9" ht="21.0" customHeight="1" x14ac:dyDescent="0.15">
      <c r="A22" s="10">
        <v>3</v>
      </c>
      <c r="B22" s="11" t="s">
        <v>33</v>
      </c>
      <c r="C22" s="12">
        <f>E22+G22</f>
        <v>20.5</v>
      </c>
      <c r="D22" s="12">
        <f>F22+H22</f>
        <v>328</v>
      </c>
      <c r="E22" s="12"/>
      <c r="F22" s="12"/>
      <c r="G22" s="12">
        <v>20.5</v>
      </c>
      <c r="H22" s="12">
        <f>G22*16</f>
        <v>328</v>
      </c>
      <c r="I22" s="13"/>
    </row>
    <row r="23" spans="1:9" ht="21.0" customHeight="1" x14ac:dyDescent="0.15">
      <c r="A23" s="10">
        <v>4</v>
      </c>
      <c r="B23" s="11" t="s">
        <v>34</v>
      </c>
      <c r="C23" s="12">
        <f>E23+G23</f>
        <v>22.03</v>
      </c>
      <c r="D23" s="12">
        <f>F23+H23</f>
        <v>332.98</v>
      </c>
      <c r="E23" s="12">
        <v>3.25</v>
      </c>
      <c r="F23" s="12">
        <f>E23*10</f>
        <v>32.5</v>
      </c>
      <c r="G23" s="12">
        <v>18.78</v>
      </c>
      <c r="H23" s="12">
        <f>G23*16</f>
        <v>300.48</v>
      </c>
      <c r="I23" s="13"/>
    </row>
    <row r="24" spans="1:9" ht="21.0" customHeight="1" x14ac:dyDescent="0.15">
      <c r="A24" s="10">
        <v>5</v>
      </c>
      <c r="B24" s="11" t="s">
        <v>35</v>
      </c>
      <c r="C24" s="12">
        <f>E24+G24</f>
        <v>41.25</v>
      </c>
      <c r="D24" s="12">
        <f>F24+H24</f>
        <v>660</v>
      </c>
      <c r="E24" s="12"/>
      <c r="F24" s="12"/>
      <c r="G24" s="12">
        <v>41.25</v>
      </c>
      <c r="H24" s="12">
        <f>G24*16</f>
        <v>660</v>
      </c>
      <c r="I24" s="13"/>
    </row>
    <row r="25" spans="1:9" ht="21.0" customHeight="1" x14ac:dyDescent="0.15">
      <c r="A25" s="10">
        <v>6</v>
      </c>
      <c r="B25" s="11" t="s">
        <v>36</v>
      </c>
      <c r="C25" s="12">
        <f>E25+G25</f>
        <v>85.95</v>
      </c>
      <c r="D25" s="12">
        <f>F25+H25</f>
        <v>1375.2</v>
      </c>
      <c r="E25" s="12"/>
      <c r="F25" s="12"/>
      <c r="G25" s="12">
        <v>85.95</v>
      </c>
      <c r="H25" s="12">
        <f>G25*16</f>
        <v>1375.2</v>
      </c>
      <c r="I25" s="13"/>
    </row>
    <row r="26" spans="1:9" ht="21.0" customHeight="1" x14ac:dyDescent="0.15">
      <c r="A26" s="10">
        <v>7</v>
      </c>
      <c r="B26" s="11" t="s">
        <v>37</v>
      </c>
      <c r="C26" s="12">
        <f>E26+G26</f>
        <v>0.46</v>
      </c>
      <c r="D26" s="12">
        <f>F26+H26</f>
        <v>7.36</v>
      </c>
      <c r="E26" s="12"/>
      <c r="F26" s="12"/>
      <c r="G26" s="12">
        <v>0.46</v>
      </c>
      <c r="H26" s="12">
        <f>G26*16</f>
        <v>7.36</v>
      </c>
      <c r="I26" s="13"/>
    </row>
    <row r="27" spans="1:9" ht="21.0" customHeight="1" x14ac:dyDescent="0.15">
      <c r="A27" s="6" t="s">
        <v>38</v>
      </c>
      <c r="B27" s="9" t="s">
        <v>39</v>
      </c>
      <c r="C27" s="8">
        <f>SUM(C28:C32)</f>
        <v>181.37</v>
      </c>
      <c r="D27" s="8">
        <f>F27+H27</f>
        <v>2901.92</v>
      </c>
      <c r="E27" s="8"/>
      <c r="F27" s="8"/>
      <c r="G27" s="8">
        <f>SUM(G28:G32)</f>
        <v>181.37</v>
      </c>
      <c r="H27" s="8">
        <f>SUM(H28:H32)</f>
        <v>2901.92</v>
      </c>
      <c r="I27" s="13"/>
    </row>
    <row r="28" spans="1:9" ht="21.0" customHeight="1" x14ac:dyDescent="0.15">
      <c r="A28" s="10">
        <v>1</v>
      </c>
      <c r="B28" s="11" t="s">
        <v>40</v>
      </c>
      <c r="C28" s="12">
        <f>E28+G28</f>
        <v>10.95</v>
      </c>
      <c r="D28" s="12">
        <f>F28+H28</f>
        <v>175.2</v>
      </c>
      <c r="E28" s="12"/>
      <c r="F28" s="12"/>
      <c r="G28" s="12">
        <v>10.95</v>
      </c>
      <c r="H28" s="12">
        <f>G28*16</f>
        <v>175.2</v>
      </c>
      <c r="I28" s="13"/>
    </row>
    <row r="29" spans="1:9" ht="21.0" customHeight="1" x14ac:dyDescent="0.15">
      <c r="A29" s="10">
        <v>2</v>
      </c>
      <c r="B29" s="11" t="s">
        <v>41</v>
      </c>
      <c r="C29" s="12">
        <f>E29+G29</f>
        <v>72.92</v>
      </c>
      <c r="D29" s="12">
        <f>F29+H29</f>
        <v>1166.72</v>
      </c>
      <c r="E29" s="12"/>
      <c r="F29" s="12"/>
      <c r="G29" s="12">
        <v>72.92</v>
      </c>
      <c r="H29" s="12">
        <f>G29*16</f>
        <v>1166.72</v>
      </c>
      <c r="I29" s="13"/>
    </row>
    <row r="30" spans="1:9" ht="21.0" customHeight="1" x14ac:dyDescent="0.15">
      <c r="A30" s="10">
        <v>3</v>
      </c>
      <c r="B30" s="11" t="s">
        <v>42</v>
      </c>
      <c r="C30" s="12">
        <f>E30+G30</f>
        <v>39.51</v>
      </c>
      <c r="D30" s="12">
        <f>F30+H30</f>
        <v>632.16</v>
      </c>
      <c r="E30" s="12"/>
      <c r="F30" s="12"/>
      <c r="G30" s="12">
        <v>39.51</v>
      </c>
      <c r="H30" s="12">
        <f>G30*16</f>
        <v>632.16</v>
      </c>
      <c r="I30" s="13"/>
    </row>
    <row r="31" spans="1:9" s="2" customFormat="1" ht="21.0" customHeight="1" x14ac:dyDescent="0.15">
      <c r="A31" s="10">
        <v>4</v>
      </c>
      <c r="B31" s="11" t="s">
        <v>43</v>
      </c>
      <c r="C31" s="12">
        <f>E31+G31</f>
        <v>53.17</v>
      </c>
      <c r="D31" s="12">
        <f>F31+H31</f>
        <v>850.72</v>
      </c>
      <c r="E31" s="12"/>
      <c r="F31" s="12"/>
      <c r="G31" s="12">
        <v>53.17</v>
      </c>
      <c r="H31" s="12">
        <f>G31*16</f>
        <v>850.72</v>
      </c>
      <c r="I31" s="13"/>
    </row>
    <row r="32" spans="1:9" ht="21.0" customHeight="1" x14ac:dyDescent="0.15">
      <c r="A32" s="10">
        <v>5</v>
      </c>
      <c r="B32" s="11" t="s">
        <v>44</v>
      </c>
      <c r="C32" s="12">
        <f>E32+G32</f>
        <v>4.82</v>
      </c>
      <c r="D32" s="12">
        <f>F32+H32</f>
        <v>77.12</v>
      </c>
      <c r="E32" s="12"/>
      <c r="F32" s="12"/>
      <c r="G32" s="12">
        <v>4.82</v>
      </c>
      <c r="H32" s="12">
        <f>G32*16</f>
        <v>77.12</v>
      </c>
      <c r="I32" s="13"/>
    </row>
    <row r="33" spans="1:9" ht="21.0" customHeight="1" x14ac:dyDescent="0.15">
      <c r="A33" s="6" t="s">
        <v>45</v>
      </c>
      <c r="B33" s="9" t="s">
        <v>46</v>
      </c>
      <c r="C33" s="8">
        <f>SUM(C34:C37)</f>
        <v>74.28</v>
      </c>
      <c r="D33" s="8">
        <f>F33+H33</f>
        <v>1188.48</v>
      </c>
      <c r="E33" s="8"/>
      <c r="F33" s="8"/>
      <c r="G33" s="8">
        <f>SUM(G34:G37)</f>
        <v>74.28</v>
      </c>
      <c r="H33" s="8">
        <f>SUM(H34:H37)</f>
        <v>1188.48</v>
      </c>
      <c r="I33" s="13"/>
    </row>
    <row r="34" spans="1:9" ht="21.0" customHeight="1" x14ac:dyDescent="0.15">
      <c r="A34" s="10">
        <v>1</v>
      </c>
      <c r="B34" s="11" t="s">
        <v>47</v>
      </c>
      <c r="C34" s="12">
        <f>E34+G34</f>
        <v>27.19</v>
      </c>
      <c r="D34" s="12">
        <f>F34+H34</f>
        <v>435.04</v>
      </c>
      <c r="E34" s="12"/>
      <c r="F34" s="12"/>
      <c r="G34" s="12">
        <v>27.19</v>
      </c>
      <c r="H34" s="12">
        <f>G34*16</f>
        <v>435.04</v>
      </c>
      <c r="I34" s="13"/>
    </row>
    <row r="35" spans="1:9" ht="21.0" customHeight="1" x14ac:dyDescent="0.15">
      <c r="A35" s="10">
        <v>2</v>
      </c>
      <c r="B35" s="11" t="s">
        <v>48</v>
      </c>
      <c r="C35" s="12">
        <f>E35+G35</f>
        <v>25.26</v>
      </c>
      <c r="D35" s="12">
        <f>F35+H35</f>
        <v>404.16</v>
      </c>
      <c r="E35" s="12"/>
      <c r="F35" s="12"/>
      <c r="G35" s="12">
        <v>25.26</v>
      </c>
      <c r="H35" s="12">
        <f>G35*16</f>
        <v>404.16</v>
      </c>
      <c r="I35" s="13"/>
    </row>
    <row r="36" spans="1:9" ht="21.0" customHeight="1" x14ac:dyDescent="0.15">
      <c r="A36" s="10">
        <v>3</v>
      </c>
      <c r="B36" s="11" t="s">
        <v>49</v>
      </c>
      <c r="C36" s="12">
        <f>E36+G36</f>
        <v>7.51</v>
      </c>
      <c r="D36" s="12">
        <f>F36+H36</f>
        <v>120.16</v>
      </c>
      <c r="E36" s="12"/>
      <c r="F36" s="12"/>
      <c r="G36" s="12">
        <v>7.51</v>
      </c>
      <c r="H36" s="12">
        <f>G36*16</f>
        <v>120.16</v>
      </c>
      <c r="I36" s="13"/>
    </row>
    <row r="37" spans="1:9" ht="21.0" customHeight="1" x14ac:dyDescent="0.15">
      <c r="A37" s="10">
        <v>4</v>
      </c>
      <c r="B37" s="11" t="s">
        <v>50</v>
      </c>
      <c r="C37" s="12">
        <f>E37+G37</f>
        <v>14.32</v>
      </c>
      <c r="D37" s="12">
        <f>F37+H37</f>
        <v>229.12</v>
      </c>
      <c r="E37" s="12"/>
      <c r="F37" s="12"/>
      <c r="G37" s="12">
        <v>14.32</v>
      </c>
      <c r="H37" s="12">
        <f>G37*16</f>
        <v>229.12</v>
      </c>
      <c r="I37" s="13"/>
    </row>
    <row r="38" spans="1:9" ht="21.0" customHeight="1" x14ac:dyDescent="0.15">
      <c r="A38" s="6" t="s">
        <v>51</v>
      </c>
      <c r="B38" s="9" t="s">
        <v>52</v>
      </c>
      <c r="C38" s="8">
        <f>SUM(C39:C43)</f>
        <v>55.76</v>
      </c>
      <c r="D38" s="8">
        <f>F38+H38</f>
        <v>892.16</v>
      </c>
      <c r="E38" s="8"/>
      <c r="F38" s="8"/>
      <c r="G38" s="8">
        <f>SUM(G39:G43)</f>
        <v>55.76</v>
      </c>
      <c r="H38" s="8">
        <f>SUM(H39:H43)</f>
        <v>892.16</v>
      </c>
      <c r="I38" s="13"/>
    </row>
    <row r="39" spans="1:9" ht="21.0" customHeight="1" x14ac:dyDescent="0.15">
      <c r="A39" s="10">
        <v>1</v>
      </c>
      <c r="B39" s="11" t="s">
        <v>53</v>
      </c>
      <c r="C39" s="12">
        <f>E39+G39</f>
        <v>4.48</v>
      </c>
      <c r="D39" s="12">
        <f>F39+H39</f>
        <v>71.68</v>
      </c>
      <c r="E39" s="12"/>
      <c r="F39" s="12"/>
      <c r="G39" s="12">
        <v>4.48</v>
      </c>
      <c r="H39" s="12">
        <f>G39*16</f>
        <v>71.68</v>
      </c>
      <c r="I39" s="13"/>
    </row>
    <row r="40" spans="1:9" ht="21.0" customHeight="1" x14ac:dyDescent="0.15">
      <c r="A40" s="10">
        <v>2</v>
      </c>
      <c r="B40" s="11" t="s">
        <v>54</v>
      </c>
      <c r="C40" s="12">
        <f>E40+G40</f>
        <v>2.07</v>
      </c>
      <c r="D40" s="12">
        <f>F40+H40</f>
        <v>33.12</v>
      </c>
      <c r="E40" s="12"/>
      <c r="F40" s="12"/>
      <c r="G40" s="12">
        <v>2.07</v>
      </c>
      <c r="H40" s="12">
        <f>G40*16</f>
        <v>33.12</v>
      </c>
      <c r="I40" s="13"/>
    </row>
    <row r="41" spans="1:9" ht="21.0" customHeight="1" x14ac:dyDescent="0.15">
      <c r="A41" s="10">
        <v>3</v>
      </c>
      <c r="B41" s="11" t="s">
        <v>55</v>
      </c>
      <c r="C41" s="12">
        <f>E41+G41</f>
        <v>2.78</v>
      </c>
      <c r="D41" s="12">
        <f>F41+H41</f>
        <v>44.48</v>
      </c>
      <c r="E41" s="12"/>
      <c r="F41" s="12"/>
      <c r="G41" s="12">
        <v>2.78</v>
      </c>
      <c r="H41" s="12">
        <f>G41*16</f>
        <v>44.48</v>
      </c>
      <c r="I41" s="13"/>
    </row>
    <row r="42" spans="1:9" s="2" customFormat="1" ht="21.0" customHeight="1" x14ac:dyDescent="0.15">
      <c r="A42" s="10">
        <v>4</v>
      </c>
      <c r="B42" s="11" t="s">
        <v>56</v>
      </c>
      <c r="C42" s="12">
        <f>E42+G42</f>
        <v>45.69</v>
      </c>
      <c r="D42" s="12">
        <f>F42+H42</f>
        <v>731.04</v>
      </c>
      <c r="E42" s="12"/>
      <c r="F42" s="12"/>
      <c r="G42" s="12">
        <v>45.69</v>
      </c>
      <c r="H42" s="12">
        <f>G42*16</f>
        <v>731.04</v>
      </c>
      <c r="I42" s="13"/>
    </row>
    <row r="43" spans="1:9" ht="21.0" customHeight="1" x14ac:dyDescent="0.15">
      <c r="A43" s="10">
        <v>5</v>
      </c>
      <c r="B43" s="11" t="s">
        <v>57</v>
      </c>
      <c r="C43" s="12">
        <f>E43+G43</f>
        <v>0.74</v>
      </c>
      <c r="D43" s="12">
        <f>F43+H43</f>
        <v>11.84</v>
      </c>
      <c r="E43" s="12"/>
      <c r="F43" s="12"/>
      <c r="G43" s="12">
        <v>0.74</v>
      </c>
      <c r="H43" s="12">
        <f>G43*16</f>
        <v>11.84</v>
      </c>
      <c r="I43" s="13"/>
    </row>
    <row r="44" spans="1:9" ht="21.0" customHeight="1" x14ac:dyDescent="0.15">
      <c r="A44" s="6" t="s">
        <v>58</v>
      </c>
      <c r="B44" s="9" t="s">
        <v>59</v>
      </c>
      <c r="C44" s="8">
        <f>SUM(C45:C47)</f>
        <v>13.17</v>
      </c>
      <c r="D44" s="8">
        <f>F44+H44</f>
        <v>210.72</v>
      </c>
      <c r="E44" s="8"/>
      <c r="F44" s="8"/>
      <c r="G44" s="8">
        <f>SUM(G45:G47)</f>
        <v>13.17</v>
      </c>
      <c r="H44" s="8">
        <f>SUM(H45:H47)</f>
        <v>210.72</v>
      </c>
      <c r="I44" s="13"/>
    </row>
    <row r="45" spans="1:9" ht="21.0" customHeight="1" x14ac:dyDescent="0.15">
      <c r="A45" s="10">
        <v>1</v>
      </c>
      <c r="B45" s="11" t="s">
        <v>60</v>
      </c>
      <c r="C45" s="12">
        <f>E45+G45</f>
        <v>5.82</v>
      </c>
      <c r="D45" s="12">
        <f>F45+H45</f>
        <v>93.12</v>
      </c>
      <c r="E45" s="12"/>
      <c r="F45" s="12"/>
      <c r="G45" s="12">
        <v>5.82</v>
      </c>
      <c r="H45" s="12">
        <f>G45*16</f>
        <v>93.12</v>
      </c>
      <c r="I45" s="13"/>
    </row>
    <row r="46" spans="1:9" ht="21.0" customHeight="1" x14ac:dyDescent="0.15">
      <c r="A46" s="10">
        <v>2</v>
      </c>
      <c r="B46" s="11" t="s">
        <v>61</v>
      </c>
      <c r="C46" s="12">
        <f>E46+G46</f>
        <v>3.53</v>
      </c>
      <c r="D46" s="12">
        <f>F46+H46</f>
        <v>56.48</v>
      </c>
      <c r="E46" s="12"/>
      <c r="F46" s="12"/>
      <c r="G46" s="12">
        <v>3.53</v>
      </c>
      <c r="H46" s="12">
        <f>G46*16</f>
        <v>56.48</v>
      </c>
      <c r="I46" s="13"/>
    </row>
    <row r="47" spans="1:9" ht="21.0" customHeight="1" x14ac:dyDescent="0.15">
      <c r="A47" s="10">
        <v>3</v>
      </c>
      <c r="B47" s="11" t="s">
        <v>62</v>
      </c>
      <c r="C47" s="12">
        <f>E47+G47</f>
        <v>3.82</v>
      </c>
      <c r="D47" s="12">
        <f>F47+H47</f>
        <v>61.12</v>
      </c>
      <c r="E47" s="12"/>
      <c r="F47" s="12"/>
      <c r="G47" s="12">
        <v>3.82</v>
      </c>
      <c r="H47" s="12">
        <f>G47*16</f>
        <v>61.12</v>
      </c>
      <c r="I47" s="13"/>
    </row>
    <row r="48" spans="1:9" ht="21.0" customHeight="1" x14ac:dyDescent="0.15">
      <c r="A48" s="6" t="s">
        <v>63</v>
      </c>
      <c r="B48" s="9" t="s">
        <v>64</v>
      </c>
      <c r="C48" s="8">
        <f>SUM(C49:C52)</f>
        <v>53.29</v>
      </c>
      <c r="D48" s="8">
        <f>F48+H48</f>
        <v>852.64</v>
      </c>
      <c r="E48" s="8"/>
      <c r="F48" s="8"/>
      <c r="G48" s="8">
        <f>SUM(G49:G52)</f>
        <v>53.29</v>
      </c>
      <c r="H48" s="8">
        <f>SUM(H49:H52)</f>
        <v>852.64</v>
      </c>
      <c r="I48" s="13"/>
    </row>
    <row r="49" spans="1:9" ht="21.0" customHeight="1" x14ac:dyDescent="0.15">
      <c r="A49" s="10">
        <v>1</v>
      </c>
      <c r="B49" s="11" t="s">
        <v>65</v>
      </c>
      <c r="C49" s="12">
        <f>E49+G49</f>
        <v>0.7</v>
      </c>
      <c r="D49" s="12">
        <f>F49+H49</f>
        <v>11.2</v>
      </c>
      <c r="E49" s="12"/>
      <c r="F49" s="12"/>
      <c r="G49" s="12">
        <v>0.7</v>
      </c>
      <c r="H49" s="12">
        <f>G49*16</f>
        <v>11.2</v>
      </c>
      <c r="I49" s="13"/>
    </row>
    <row r="50" spans="1:9" ht="21.0" customHeight="1" x14ac:dyDescent="0.15">
      <c r="A50" s="10">
        <v>2</v>
      </c>
      <c r="B50" s="11" t="s">
        <v>66</v>
      </c>
      <c r="C50" s="12">
        <f>E50+G50</f>
        <v>44.4</v>
      </c>
      <c r="D50" s="12">
        <f>F50+H50</f>
        <v>710.4</v>
      </c>
      <c r="E50" s="12"/>
      <c r="F50" s="12"/>
      <c r="G50" s="12">
        <v>44.4</v>
      </c>
      <c r="H50" s="12">
        <f>G50*16</f>
        <v>710.4</v>
      </c>
      <c r="I50" s="13"/>
    </row>
    <row r="51" spans="1:9" ht="21.0" customHeight="1" x14ac:dyDescent="0.15">
      <c r="A51" s="10">
        <v>3</v>
      </c>
      <c r="B51" s="11" t="s">
        <v>67</v>
      </c>
      <c r="C51" s="12">
        <f>E51+G51</f>
        <v>7.55</v>
      </c>
      <c r="D51" s="12">
        <f>F51+H51</f>
        <v>120.8</v>
      </c>
      <c r="E51" s="12"/>
      <c r="F51" s="12"/>
      <c r="G51" s="12">
        <v>7.55</v>
      </c>
      <c r="H51" s="12">
        <f>G51*16</f>
        <v>120.8</v>
      </c>
      <c r="I51" s="13"/>
    </row>
    <row r="52" spans="1:9" ht="21.0" customHeight="1" x14ac:dyDescent="0.15">
      <c r="A52" s="10">
        <v>4</v>
      </c>
      <c r="B52" s="11" t="s">
        <v>68</v>
      </c>
      <c r="C52" s="12">
        <f>E52+G52</f>
        <v>0.64</v>
      </c>
      <c r="D52" s="12">
        <f>F52+H52</f>
        <v>10.24</v>
      </c>
      <c r="E52" s="12"/>
      <c r="F52" s="12"/>
      <c r="G52" s="12">
        <v>0.64</v>
      </c>
      <c r="H52" s="12">
        <f>G52*16</f>
        <v>10.24</v>
      </c>
      <c r="I52" s="13"/>
    </row>
    <row r="53" spans="1:9" ht="21.0" customHeight="1" x14ac:dyDescent="0.15">
      <c r="A53" s="6" t="s">
        <v>69</v>
      </c>
      <c r="B53" s="9" t="s">
        <v>70</v>
      </c>
      <c r="C53" s="8">
        <f>SUM(C54:C58)</f>
        <v>11.080000000000002</v>
      </c>
      <c r="D53" s="8">
        <f>F53+H53</f>
        <v>177.28000000000003</v>
      </c>
      <c r="E53" s="8"/>
      <c r="F53" s="8"/>
      <c r="G53" s="8">
        <f>SUM(G54:G58)</f>
        <v>11.080000000000002</v>
      </c>
      <c r="H53" s="8">
        <f>SUM(H54:H58)</f>
        <v>177.28000000000003</v>
      </c>
      <c r="I53" s="13"/>
    </row>
    <row r="54" spans="1:9" ht="21.0" customHeight="1" x14ac:dyDescent="0.15">
      <c r="A54" s="10">
        <v>1</v>
      </c>
      <c r="B54" s="11" t="s">
        <v>71</v>
      </c>
      <c r="C54" s="12">
        <f>E54+G54</f>
        <v>0.17</v>
      </c>
      <c r="D54" s="12">
        <f>F54+H54</f>
        <v>2.72</v>
      </c>
      <c r="E54" s="12"/>
      <c r="F54" s="12"/>
      <c r="G54" s="12">
        <v>0.17</v>
      </c>
      <c r="H54" s="12">
        <f>G54*16</f>
        <v>2.72</v>
      </c>
      <c r="I54" s="13"/>
    </row>
    <row r="55" spans="1:9" ht="21.0" customHeight="1" x14ac:dyDescent="0.15">
      <c r="A55" s="10">
        <v>2</v>
      </c>
      <c r="B55" s="11" t="s">
        <v>72</v>
      </c>
      <c r="C55" s="12">
        <f>E55+G55</f>
        <v>1.74</v>
      </c>
      <c r="D55" s="12">
        <f>F55+H55</f>
        <v>27.84</v>
      </c>
      <c r="E55" s="12"/>
      <c r="F55" s="12"/>
      <c r="G55" s="12">
        <v>1.74</v>
      </c>
      <c r="H55" s="12">
        <f>G55*16</f>
        <v>27.84</v>
      </c>
      <c r="I55" s="13"/>
    </row>
    <row r="56" spans="1:9" ht="21.0" customHeight="1" x14ac:dyDescent="0.15">
      <c r="A56" s="10">
        <v>3</v>
      </c>
      <c r="B56" s="11" t="s">
        <v>73</v>
      </c>
      <c r="C56" s="12">
        <f>E56+G56</f>
        <v>0.07</v>
      </c>
      <c r="D56" s="12">
        <f>F56+H56</f>
        <v>1.12</v>
      </c>
      <c r="E56" s="12"/>
      <c r="F56" s="12"/>
      <c r="G56" s="12">
        <v>0.07</v>
      </c>
      <c r="H56" s="12">
        <f>G56*16</f>
        <v>1.12</v>
      </c>
      <c r="I56" s="13"/>
    </row>
    <row r="57" spans="1:9" ht="21.0" customHeight="1" x14ac:dyDescent="0.15">
      <c r="A57" s="10">
        <v>4</v>
      </c>
      <c r="B57" s="11" t="s">
        <v>74</v>
      </c>
      <c r="C57" s="12">
        <f>E57+G57</f>
        <v>6.23</v>
      </c>
      <c r="D57" s="12">
        <f>F57+H57</f>
        <v>99.68</v>
      </c>
      <c r="E57" s="12"/>
      <c r="F57" s="12"/>
      <c r="G57" s="12">
        <v>6.23</v>
      </c>
      <c r="H57" s="12">
        <f>G57*16</f>
        <v>99.68</v>
      </c>
      <c r="I57" s="13"/>
    </row>
    <row r="58" spans="1:9" ht="21.0" customHeight="1" x14ac:dyDescent="0.15">
      <c r="A58" s="10">
        <v>5</v>
      </c>
      <c r="B58" s="11" t="s">
        <v>75</v>
      </c>
      <c r="C58" s="12">
        <f>E58+G58</f>
        <v>2.87</v>
      </c>
      <c r="D58" s="12">
        <f>F58+H58</f>
        <v>45.92</v>
      </c>
      <c r="E58" s="12"/>
      <c r="F58" s="12"/>
      <c r="G58" s="12">
        <v>2.87</v>
      </c>
      <c r="H58" s="12">
        <f>G58*16</f>
        <v>45.92</v>
      </c>
      <c r="I58" s="13"/>
    </row>
    <row r="59" spans="1:9" ht="21.0" customHeight="1" x14ac:dyDescent="0.15">
      <c r="A59" s="6" t="s">
        <v>76</v>
      </c>
      <c r="B59" s="9" t="s">
        <v>77</v>
      </c>
      <c r="C59" s="8">
        <f>SUM(C60:C62)</f>
        <v>2.35</v>
      </c>
      <c r="D59" s="8">
        <f>F59+H59</f>
        <v>37.6</v>
      </c>
      <c r="E59" s="8"/>
      <c r="F59" s="8"/>
      <c r="G59" s="8">
        <f>SUM(G60:G62)</f>
        <v>2.35</v>
      </c>
      <c r="H59" s="8">
        <f>SUM(H60:H62)</f>
        <v>37.6</v>
      </c>
      <c r="I59" s="13"/>
    </row>
    <row r="60" spans="1:9" ht="21.0" customHeight="1" x14ac:dyDescent="0.15">
      <c r="A60" s="10">
        <v>1</v>
      </c>
      <c r="B60" s="11" t="s">
        <v>78</v>
      </c>
      <c r="C60" s="12">
        <f>E60+G60</f>
        <v>0.68</v>
      </c>
      <c r="D60" s="12">
        <f>F60+H60</f>
        <v>10.88</v>
      </c>
      <c r="E60" s="12"/>
      <c r="F60" s="12"/>
      <c r="G60" s="12">
        <v>0.68</v>
      </c>
      <c r="H60" s="12">
        <f>G60*16</f>
        <v>10.88</v>
      </c>
      <c r="I60" s="13"/>
    </row>
    <row r="61" spans="1:9" ht="21.0" customHeight="1" x14ac:dyDescent="0.15">
      <c r="A61" s="10">
        <v>2</v>
      </c>
      <c r="B61" s="11" t="s">
        <v>79</v>
      </c>
      <c r="C61" s="12">
        <f>E61+G61</f>
        <v>0.48</v>
      </c>
      <c r="D61" s="12">
        <f>F61+H61</f>
        <v>7.68</v>
      </c>
      <c r="E61" s="12"/>
      <c r="F61" s="12"/>
      <c r="G61" s="12">
        <v>0.48</v>
      </c>
      <c r="H61" s="12">
        <f>G61*16</f>
        <v>7.68</v>
      </c>
      <c r="I61" s="13"/>
    </row>
    <row r="62" spans="1:9" ht="21.0" customHeight="1" x14ac:dyDescent="0.15">
      <c r="A62" s="10">
        <v>3</v>
      </c>
      <c r="B62" s="11" t="s">
        <v>80</v>
      </c>
      <c r="C62" s="12">
        <f>E62+G62</f>
        <v>1.19</v>
      </c>
      <c r="D62" s="12">
        <f>F62+H62</f>
        <v>19.04</v>
      </c>
      <c r="E62" s="12"/>
      <c r="F62" s="12"/>
      <c r="G62" s="12">
        <v>1.19</v>
      </c>
      <c r="H62" s="12">
        <f>G62*16</f>
        <v>19.04</v>
      </c>
      <c r="I62" s="13"/>
    </row>
    <row r="63" spans="1:9" ht="21.0" customHeight="1" x14ac:dyDescent="0.15">
      <c r="A63" s="6" t="s">
        <v>81</v>
      </c>
      <c r="B63" s="9" t="s">
        <v>82</v>
      </c>
      <c r="C63" s="8">
        <f>SUM(C64:C67)</f>
        <v>26.28</v>
      </c>
      <c r="D63" s="8">
        <f>F63+H63</f>
        <v>420.48</v>
      </c>
      <c r="E63" s="8"/>
      <c r="F63" s="8"/>
      <c r="G63" s="8">
        <f>SUM(G64:G67)</f>
        <v>26.28</v>
      </c>
      <c r="H63" s="8">
        <f>SUM(H64:H67)</f>
        <v>420.48</v>
      </c>
      <c r="I63" s="13"/>
    </row>
    <row r="64" spans="1:9" ht="21.0" customHeight="1" x14ac:dyDescent="0.15">
      <c r="A64" s="10">
        <v>1</v>
      </c>
      <c r="B64" s="11" t="s">
        <v>83</v>
      </c>
      <c r="C64" s="12">
        <f>E64+G64</f>
        <v>22.94</v>
      </c>
      <c r="D64" s="12">
        <f>F64+H64</f>
        <v>367.04</v>
      </c>
      <c r="E64" s="12"/>
      <c r="F64" s="12"/>
      <c r="G64" s="12">
        <v>22.94</v>
      </c>
      <c r="H64" s="12">
        <f>G64*16</f>
        <v>367.04</v>
      </c>
      <c r="I64" s="13"/>
    </row>
    <row r="65" spans="1:9" ht="21.0" customHeight="1" x14ac:dyDescent="0.15">
      <c r="A65" s="10">
        <v>2</v>
      </c>
      <c r="B65" s="11" t="s">
        <v>84</v>
      </c>
      <c r="C65" s="12">
        <f>E65+G65</f>
        <v>2.13</v>
      </c>
      <c r="D65" s="12">
        <f>F65+H65</f>
        <v>34.08</v>
      </c>
      <c r="E65" s="12"/>
      <c r="F65" s="12"/>
      <c r="G65" s="12">
        <v>2.13</v>
      </c>
      <c r="H65" s="12">
        <f>G65*16</f>
        <v>34.08</v>
      </c>
      <c r="I65" s="13"/>
    </row>
    <row r="66" spans="1:9" ht="21.0" customHeight="1" x14ac:dyDescent="0.15">
      <c r="A66" s="10">
        <v>3</v>
      </c>
      <c r="B66" s="11" t="s">
        <v>85</v>
      </c>
      <c r="C66" s="12">
        <f>E66+G66</f>
        <v>1.07</v>
      </c>
      <c r="D66" s="12">
        <f>F66+H66</f>
        <v>17.12</v>
      </c>
      <c r="E66" s="12"/>
      <c r="F66" s="12"/>
      <c r="G66" s="12">
        <v>1.07</v>
      </c>
      <c r="H66" s="12">
        <f>G66*16</f>
        <v>17.12</v>
      </c>
      <c r="I66" s="13"/>
    </row>
    <row r="67" spans="1:9" ht="21.0" customHeight="1" x14ac:dyDescent="0.15">
      <c r="A67" s="10">
        <v>4</v>
      </c>
      <c r="B67" s="11" t="s">
        <v>37</v>
      </c>
      <c r="C67" s="12">
        <f>E67+G67</f>
        <v>0.14</v>
      </c>
      <c r="D67" s="12">
        <f>F67+H67</f>
        <v>2.24</v>
      </c>
      <c r="E67" s="12"/>
      <c r="F67" s="12"/>
      <c r="G67" s="12">
        <v>0.14</v>
      </c>
      <c r="H67" s="12">
        <f>G67*16</f>
        <v>2.24</v>
      </c>
      <c r="I67" s="13"/>
    </row>
    <row r="68" spans="1:9" ht="21.0" customHeight="1" x14ac:dyDescent="0.15">
      <c r="A68" s="6" t="s">
        <v>86</v>
      </c>
      <c r="B68" s="9" t="s">
        <v>87</v>
      </c>
      <c r="C68" s="8">
        <f>C69</f>
        <v>6.6</v>
      </c>
      <c r="D68" s="8">
        <f>F68+H68</f>
        <v>105.6</v>
      </c>
      <c r="E68" s="8"/>
      <c r="F68" s="8"/>
      <c r="G68" s="8">
        <f>SUM(G69:G69)</f>
        <v>6.6</v>
      </c>
      <c r="H68" s="8">
        <f>SUM(H69:H69)</f>
        <v>105.6</v>
      </c>
      <c r="I68" s="13"/>
    </row>
    <row r="69" spans="1:9" ht="21.0" customHeight="1" x14ac:dyDescent="0.15">
      <c r="A69" s="10">
        <v>1</v>
      </c>
      <c r="B69" s="11" t="s">
        <v>88</v>
      </c>
      <c r="C69" s="12">
        <f>E69+G69</f>
        <v>6.6</v>
      </c>
      <c r="D69" s="12">
        <f>F69+H69</f>
        <v>105.6</v>
      </c>
      <c r="E69" s="12"/>
      <c r="F69" s="12"/>
      <c r="G69" s="12">
        <f>6.59+0.01</f>
        <v>6.6</v>
      </c>
      <c r="H69" s="12">
        <f>G69*16</f>
        <v>105.6</v>
      </c>
      <c r="I69" s="13"/>
    </row>
    <row r="70" spans="1:9" ht="21.0" customHeight="1" x14ac:dyDescent="0.15">
      <c r="A70" s="6" t="s">
        <v>89</v>
      </c>
      <c r="B70" s="9" t="s">
        <v>90</v>
      </c>
      <c r="C70" s="8">
        <f>SUM(C71:C76)</f>
        <v>293.04</v>
      </c>
      <c r="D70" s="8">
        <f>F70+H70</f>
        <v>4478.88</v>
      </c>
      <c r="E70" s="8">
        <f>SUM(E71:E76)</f>
        <v>34.96</v>
      </c>
      <c r="F70" s="8">
        <f>SUM(F71:F76)</f>
        <v>349.59999999999997</v>
      </c>
      <c r="G70" s="8">
        <f>SUM(G71:G76)</f>
        <v>258.08</v>
      </c>
      <c r="H70" s="8">
        <f>SUM(H71:H76)</f>
        <v>4129.28</v>
      </c>
      <c r="I70" s="13"/>
    </row>
    <row r="71" spans="1:9" ht="21.0" customHeight="1" x14ac:dyDescent="0.15">
      <c r="A71" s="10">
        <v>1</v>
      </c>
      <c r="B71" s="11" t="s">
        <v>91</v>
      </c>
      <c r="C71" s="12">
        <f>E71+G71</f>
        <v>4.53</v>
      </c>
      <c r="D71" s="12">
        <f>F71+H71</f>
        <v>72.48</v>
      </c>
      <c r="E71" s="12"/>
      <c r="F71" s="12"/>
      <c r="G71" s="12">
        <v>4.53</v>
      </c>
      <c r="H71" s="12">
        <f>G71*16</f>
        <v>72.48</v>
      </c>
      <c r="I71" s="13"/>
    </row>
    <row r="72" spans="1:9" ht="21.0" customHeight="1" x14ac:dyDescent="0.15">
      <c r="A72" s="10">
        <v>2</v>
      </c>
      <c r="B72" s="11" t="s">
        <v>92</v>
      </c>
      <c r="C72" s="12">
        <f>E72+G72</f>
        <v>27.77</v>
      </c>
      <c r="D72" s="12">
        <f>F72+H72</f>
        <v>444.14</v>
      </c>
      <c r="E72" s="12">
        <v>0.03</v>
      </c>
      <c r="F72" s="12">
        <f>E72*10</f>
        <v>0.3</v>
      </c>
      <c r="G72" s="12">
        <v>27.74</v>
      </c>
      <c r="H72" s="12">
        <f>G72*16</f>
        <v>443.84</v>
      </c>
      <c r="I72" s="13"/>
    </row>
    <row r="73" spans="1:9" ht="21.0" customHeight="1" x14ac:dyDescent="0.15">
      <c r="A73" s="10">
        <v>3</v>
      </c>
      <c r="B73" s="11" t="s">
        <v>93</v>
      </c>
      <c r="C73" s="12">
        <f>E73+G73</f>
        <v>4.06</v>
      </c>
      <c r="D73" s="12">
        <f>F73+H73</f>
        <v>42.28</v>
      </c>
      <c r="E73" s="12">
        <v>3.78</v>
      </c>
      <c r="F73" s="12">
        <f>E73*10</f>
        <v>37.8</v>
      </c>
      <c r="G73" s="12">
        <v>0.28</v>
      </c>
      <c r="H73" s="12">
        <f>G73*16</f>
        <v>4.48</v>
      </c>
      <c r="I73" s="13"/>
    </row>
    <row r="74" spans="1:9" ht="21.0" customHeight="1" x14ac:dyDescent="0.15">
      <c r="A74" s="10">
        <v>4</v>
      </c>
      <c r="B74" s="11" t="s">
        <v>94</v>
      </c>
      <c r="C74" s="12">
        <f>E74+G74</f>
        <v>71.45</v>
      </c>
      <c r="D74" s="12">
        <f>F74+H74</f>
        <v>1099.6399999999999</v>
      </c>
      <c r="E74" s="12">
        <v>7.26</v>
      </c>
      <c r="F74" s="12">
        <f>E74*10</f>
        <v>72.6</v>
      </c>
      <c r="G74" s="12">
        <v>64.19</v>
      </c>
      <c r="H74" s="12">
        <f>G74*16</f>
        <v>1027.04</v>
      </c>
      <c r="I74" s="13"/>
    </row>
    <row r="75" spans="1:9" ht="26.1" customHeight="1" x14ac:dyDescent="0.15">
      <c r="A75" s="10">
        <v>5</v>
      </c>
      <c r="B75" s="11" t="s">
        <v>95</v>
      </c>
      <c r="C75" s="12">
        <f>E75+G75</f>
        <v>177.78</v>
      </c>
      <c r="D75" s="12">
        <f>F75+H75</f>
        <v>2745.48</v>
      </c>
      <c r="E75" s="12">
        <v>16.5</v>
      </c>
      <c r="F75" s="12">
        <f>E75*10</f>
        <v>165</v>
      </c>
      <c r="G75" s="12">
        <v>161.28</v>
      </c>
      <c r="H75" s="12">
        <f>G75*16</f>
        <v>2580.48</v>
      </c>
      <c r="I75" s="15"/>
    </row>
    <row r="76" spans="1:9" ht="21.0" customHeight="1" x14ac:dyDescent="0.15">
      <c r="A76" s="10">
        <v>6</v>
      </c>
      <c r="B76" s="11" t="s">
        <v>37</v>
      </c>
      <c r="C76" s="12">
        <f>E76+G76</f>
        <v>7.449999999999999</v>
      </c>
      <c r="D76" s="12">
        <f>F76+H76</f>
        <v>74.85999999999999</v>
      </c>
      <c r="E76" s="12">
        <v>7.39</v>
      </c>
      <c r="F76" s="12">
        <f>E76*10</f>
        <v>73.89999999999999</v>
      </c>
      <c r="G76" s="12">
        <v>0.06</v>
      </c>
      <c r="H76" s="12">
        <f>G76*16</f>
        <v>0.96</v>
      </c>
      <c r="I76" s="13"/>
    </row>
    <row r="77" spans="1:9" ht="21.0" customHeight="1" x14ac:dyDescent="0.15">
      <c r="A77" s="6" t="s">
        <v>96</v>
      </c>
      <c r="B77" s="9" t="s">
        <v>97</v>
      </c>
      <c r="C77" s="8">
        <f>C78</f>
        <v>4.73</v>
      </c>
      <c r="D77" s="12">
        <f>F77+H77</f>
        <v>75.68</v>
      </c>
      <c r="E77" s="8"/>
      <c r="F77" s="8"/>
      <c r="G77" s="8">
        <v>4.73</v>
      </c>
      <c r="H77" s="8">
        <f>G77*16</f>
        <v>75.68</v>
      </c>
      <c r="I77" s="13"/>
    </row>
    <row r="78" spans="1:9" ht="21.0" customHeight="1" x14ac:dyDescent="0.15">
      <c r="A78" s="10">
        <v>1</v>
      </c>
      <c r="B78" s="11" t="s">
        <v>98</v>
      </c>
      <c r="C78" s="12">
        <f>E78+G78</f>
        <v>4.73</v>
      </c>
      <c r="D78" s="12">
        <f>F78+H78</f>
        <v>75.68</v>
      </c>
      <c r="E78" s="12"/>
      <c r="F78" s="12"/>
      <c r="G78" s="12">
        <v>4.73</v>
      </c>
      <c r="H78" s="12">
        <f>G78*16</f>
        <v>75.68</v>
      </c>
      <c r="I78" s="13"/>
    </row>
    <row r="79" spans="1:9" ht="21.0" customHeight="1" x14ac:dyDescent="0.15">
      <c r="A79" s="6" t="s">
        <v>99</v>
      </c>
      <c r="B79" s="9" t="s">
        <v>100</v>
      </c>
      <c r="C79" s="8">
        <f>SUM(C80:C81)</f>
        <v>7.4399999999999995</v>
      </c>
      <c r="D79" s="12">
        <f>F79+H79</f>
        <v>119.03999999999999</v>
      </c>
      <c r="E79" s="8"/>
      <c r="F79" s="8"/>
      <c r="G79" s="8">
        <f>SUM(G80:G81)</f>
        <v>7.4399999999999995</v>
      </c>
      <c r="H79" s="8">
        <f>SUM(H80:H81)</f>
        <v>119.03999999999999</v>
      </c>
      <c r="I79" s="13"/>
    </row>
    <row r="80" spans="1:9" ht="21.0" customHeight="1" x14ac:dyDescent="0.15">
      <c r="A80" s="10">
        <v>1</v>
      </c>
      <c r="B80" s="11" t="s">
        <v>101</v>
      </c>
      <c r="C80" s="12">
        <f>E80+G80</f>
        <v>2.9</v>
      </c>
      <c r="D80" s="12">
        <f>F80+H80</f>
        <v>46.4</v>
      </c>
      <c r="E80" s="12"/>
      <c r="F80" s="12"/>
      <c r="G80" s="12">
        <v>2.9</v>
      </c>
      <c r="H80" s="12">
        <f>G80*16</f>
        <v>46.4</v>
      </c>
      <c r="I80" s="13"/>
    </row>
    <row r="81" spans="1:9" ht="21.0" customHeight="1" x14ac:dyDescent="0.15">
      <c r="A81" s="10">
        <v>2</v>
      </c>
      <c r="B81" s="11" t="s">
        <v>102</v>
      </c>
      <c r="C81" s="12">
        <f>E81+G81</f>
        <v>4.54</v>
      </c>
      <c r="D81" s="12">
        <f>F81+H81</f>
        <v>72.64</v>
      </c>
      <c r="E81" s="12"/>
      <c r="F81" s="12"/>
      <c r="G81" s="12">
        <v>4.54</v>
      </c>
      <c r="H81" s="12">
        <f>G81*16</f>
        <v>72.64</v>
      </c>
      <c r="I81" s="13"/>
    </row>
    <row r="82" spans="1:9" ht="21.0" customHeight="1" x14ac:dyDescent="0.15">
      <c r="A82" s="6" t="s">
        <v>103</v>
      </c>
      <c r="B82" s="9" t="s">
        <v>104</v>
      </c>
      <c r="C82" s="8">
        <f>SUM(C83:C85)</f>
        <v>12.84</v>
      </c>
      <c r="D82" s="8">
        <f>F82+H82</f>
        <v>205.44</v>
      </c>
      <c r="E82" s="8"/>
      <c r="F82" s="8"/>
      <c r="G82" s="8">
        <f>SUM(G83:G85)</f>
        <v>12.84</v>
      </c>
      <c r="H82" s="8">
        <f>SUM(H83:H85)</f>
        <v>205.44</v>
      </c>
      <c r="I82" s="13"/>
    </row>
    <row r="83" spans="1:9" ht="21.0" customHeight="1" x14ac:dyDescent="0.15">
      <c r="A83" s="10">
        <v>1</v>
      </c>
      <c r="B83" s="11" t="s">
        <v>105</v>
      </c>
      <c r="C83" s="12">
        <f>E83+G83</f>
        <v>0.25</v>
      </c>
      <c r="D83" s="12">
        <f>F83+H83</f>
        <v>4</v>
      </c>
      <c r="E83" s="12"/>
      <c r="F83" s="12"/>
      <c r="G83" s="12">
        <v>0.25</v>
      </c>
      <c r="H83" s="12">
        <f>G83*16</f>
        <v>4</v>
      </c>
      <c r="I83" s="13"/>
    </row>
    <row r="84" spans="1:9" ht="21.0" customHeight="1" x14ac:dyDescent="0.15">
      <c r="A84" s="10">
        <v>2</v>
      </c>
      <c r="B84" s="11" t="s">
        <v>106</v>
      </c>
      <c r="C84" s="12">
        <f>E84+G84</f>
        <v>3.67</v>
      </c>
      <c r="D84" s="12">
        <f>F84+H84</f>
        <v>58.72</v>
      </c>
      <c r="E84" s="12"/>
      <c r="F84" s="12"/>
      <c r="G84" s="12">
        <v>3.67</v>
      </c>
      <c r="H84" s="12">
        <f>G84*16</f>
        <v>58.72</v>
      </c>
      <c r="I84" s="13"/>
    </row>
    <row r="85" spans="1:9" ht="21.0" customHeight="1" x14ac:dyDescent="0.15">
      <c r="A85" s="10">
        <v>3</v>
      </c>
      <c r="B85" s="11" t="s">
        <v>107</v>
      </c>
      <c r="C85" s="12">
        <f>E85+G85</f>
        <v>8.92</v>
      </c>
      <c r="D85" s="12">
        <f>F85+H85</f>
        <v>142.72</v>
      </c>
      <c r="E85" s="12"/>
      <c r="F85" s="12"/>
      <c r="G85" s="12">
        <v>8.92</v>
      </c>
      <c r="H85" s="12">
        <f>G85*16</f>
        <v>142.72</v>
      </c>
      <c r="I85" s="13"/>
    </row>
    <row r="86" spans="1:9" ht="21.0" customHeight="1" x14ac:dyDescent="0.15">
      <c r="A86" s="6" t="s">
        <v>108</v>
      </c>
      <c r="B86" s="9" t="s">
        <v>109</v>
      </c>
      <c r="C86" s="8">
        <f>SUM(C87:C116)</f>
        <v>809.5100000000001</v>
      </c>
      <c r="D86" s="8">
        <f>F86+H86</f>
        <v>12917.540000000003</v>
      </c>
      <c r="E86" s="8">
        <f>SUM(E87:E116)</f>
        <v>5.7700000000000005</v>
      </c>
      <c r="F86" s="8">
        <f>SUM(F87:F116)</f>
        <v>57.7</v>
      </c>
      <c r="G86" s="8">
        <f>SUM(G87:G116)</f>
        <v>803.7400000000001</v>
      </c>
      <c r="H86" s="8">
        <f>SUM(H87:H116)</f>
        <v>12859.840000000002</v>
      </c>
      <c r="I86" s="13"/>
    </row>
    <row r="87" spans="1:9" ht="21.0" customHeight="1" x14ac:dyDescent="0.15">
      <c r="A87" s="6" t="s">
        <v>110</v>
      </c>
      <c r="B87" s="14" t="s">
        <v>111</v>
      </c>
      <c r="C87" s="8">
        <f>E87+G87</f>
        <v>3.69</v>
      </c>
      <c r="D87" s="8">
        <f>F87+H87</f>
        <v>59.04</v>
      </c>
      <c r="E87" s="8"/>
      <c r="F87" s="8"/>
      <c r="G87" s="8">
        <v>3.69</v>
      </c>
      <c r="H87" s="8">
        <f>G87*16</f>
        <v>59.04</v>
      </c>
      <c r="I87" s="13"/>
    </row>
    <row r="88" spans="1:9" ht="21.0" customHeight="1" x14ac:dyDescent="0.15">
      <c r="A88" s="6" t="s">
        <v>112</v>
      </c>
      <c r="B88" s="14" t="s">
        <v>113</v>
      </c>
      <c r="C88" s="8">
        <f>E88+G88</f>
        <v>87</v>
      </c>
      <c r="D88" s="8">
        <f>F88+H88</f>
        <v>1392</v>
      </c>
      <c r="E88" s="8"/>
      <c r="F88" s="8"/>
      <c r="G88" s="8">
        <v>87</v>
      </c>
      <c r="H88" s="8">
        <f>G88*16</f>
        <v>1392</v>
      </c>
      <c r="I88" s="13"/>
    </row>
    <row r="89" spans="1:9" ht="21.0" customHeight="1" x14ac:dyDescent="0.15">
      <c r="A89" s="6" t="s">
        <v>114</v>
      </c>
      <c r="B89" s="14" t="s">
        <v>115</v>
      </c>
      <c r="C89" s="8">
        <f>E89+G89</f>
        <v>21.32</v>
      </c>
      <c r="D89" s="8">
        <f>F89+H89</f>
        <v>341.12</v>
      </c>
      <c r="E89" s="8"/>
      <c r="F89" s="8"/>
      <c r="G89" s="8">
        <v>21.32</v>
      </c>
      <c r="H89" s="8">
        <f>G89*16</f>
        <v>341.12</v>
      </c>
      <c r="I89" s="13"/>
    </row>
    <row r="90" spans="1:9" ht="21.0" customHeight="1" x14ac:dyDescent="0.15">
      <c r="A90" s="6" t="s">
        <v>116</v>
      </c>
      <c r="B90" s="14" t="s">
        <v>117</v>
      </c>
      <c r="C90" s="8">
        <f>E90+G90</f>
        <v>29.11</v>
      </c>
      <c r="D90" s="8">
        <f>F90+H90</f>
        <v>465.76</v>
      </c>
      <c r="E90" s="8"/>
      <c r="F90" s="8"/>
      <c r="G90" s="8">
        <v>29.11</v>
      </c>
      <c r="H90" s="8">
        <f>G90*16</f>
        <v>465.76</v>
      </c>
      <c r="I90" s="13"/>
    </row>
    <row r="91" spans="1:9" ht="21.0" customHeight="1" x14ac:dyDescent="0.15">
      <c r="A91" s="6" t="s">
        <v>118</v>
      </c>
      <c r="B91" s="14" t="s">
        <v>119</v>
      </c>
      <c r="C91" s="8">
        <f>E91+G91</f>
        <v>44.32</v>
      </c>
      <c r="D91" s="8">
        <f>F91+H91</f>
        <v>709.12</v>
      </c>
      <c r="E91" s="8"/>
      <c r="F91" s="8"/>
      <c r="G91" s="8">
        <v>44.32</v>
      </c>
      <c r="H91" s="8">
        <f>G91*16</f>
        <v>709.12</v>
      </c>
      <c r="I91" s="13"/>
    </row>
    <row r="92" spans="1:9" ht="21.0" customHeight="1" x14ac:dyDescent="0.15">
      <c r="A92" s="6" t="s">
        <v>120</v>
      </c>
      <c r="B92" s="14" t="s">
        <v>121</v>
      </c>
      <c r="C92" s="8">
        <f>E92+G92</f>
        <v>36.81</v>
      </c>
      <c r="D92" s="8">
        <f>F92+H92</f>
        <v>588.96</v>
      </c>
      <c r="E92" s="8"/>
      <c r="F92" s="8"/>
      <c r="G92" s="8">
        <v>36.81</v>
      </c>
      <c r="H92" s="8">
        <f>G92*16</f>
        <v>588.96</v>
      </c>
      <c r="I92" s="13"/>
    </row>
    <row r="93" spans="1:9" ht="21.0" customHeight="1" x14ac:dyDescent="0.15">
      <c r="A93" s="6" t="s">
        <v>122</v>
      </c>
      <c r="B93" s="14" t="s">
        <v>123</v>
      </c>
      <c r="C93" s="8">
        <f>E93+G93</f>
        <v>76.19</v>
      </c>
      <c r="D93" s="8">
        <f>F93+H93</f>
        <v>1219.04</v>
      </c>
      <c r="E93" s="8"/>
      <c r="F93" s="8"/>
      <c r="G93" s="8">
        <v>76.19</v>
      </c>
      <c r="H93" s="8">
        <f>G93*16</f>
        <v>1219.04</v>
      </c>
      <c r="I93" s="13"/>
    </row>
    <row r="94" spans="1:9" ht="21.0" customHeight="1" x14ac:dyDescent="0.15">
      <c r="A94" s="6" t="s">
        <v>124</v>
      </c>
      <c r="B94" s="14" t="s">
        <v>125</v>
      </c>
      <c r="C94" s="8">
        <f>E94+G94</f>
        <v>71.44</v>
      </c>
      <c r="D94" s="8">
        <f>F94+H94</f>
        <v>1143.04</v>
      </c>
      <c r="E94" s="8"/>
      <c r="F94" s="8"/>
      <c r="G94" s="8">
        <v>71.44</v>
      </c>
      <c r="H94" s="8">
        <f>G94*16</f>
        <v>1143.04</v>
      </c>
      <c r="I94" s="13"/>
    </row>
    <row r="95" spans="1:9" ht="21.0" customHeight="1" x14ac:dyDescent="0.15">
      <c r="A95" s="6" t="s">
        <v>126</v>
      </c>
      <c r="B95" s="14" t="s">
        <v>127</v>
      </c>
      <c r="C95" s="8">
        <f>E95+G95</f>
        <v>23.22</v>
      </c>
      <c r="D95" s="8">
        <f>F95+H95</f>
        <v>371.52</v>
      </c>
      <c r="E95" s="8"/>
      <c r="F95" s="8"/>
      <c r="G95" s="8">
        <v>23.22</v>
      </c>
      <c r="H95" s="8">
        <f>G95*16</f>
        <v>371.52</v>
      </c>
      <c r="I95" s="13"/>
    </row>
    <row r="96" spans="1:9" ht="21.0" customHeight="1" x14ac:dyDescent="0.15">
      <c r="A96" s="6" t="s">
        <v>128</v>
      </c>
      <c r="B96" s="14" t="s">
        <v>129</v>
      </c>
      <c r="C96" s="8">
        <f>E96+G96</f>
        <v>58.18</v>
      </c>
      <c r="D96" s="8">
        <f>F96+H96</f>
        <v>930.88</v>
      </c>
      <c r="E96" s="8"/>
      <c r="F96" s="8"/>
      <c r="G96" s="8">
        <v>58.18</v>
      </c>
      <c r="H96" s="8">
        <f>G96*16</f>
        <v>930.88</v>
      </c>
      <c r="I96" s="13"/>
    </row>
    <row r="97" spans="1:9" ht="21.0" customHeight="1" x14ac:dyDescent="0.15">
      <c r="A97" s="6" t="s">
        <v>130</v>
      </c>
      <c r="B97" s="14" t="s">
        <v>131</v>
      </c>
      <c r="C97" s="8">
        <f>E97+G97</f>
        <v>8.83</v>
      </c>
      <c r="D97" s="8">
        <f>F97+H97</f>
        <v>141.28</v>
      </c>
      <c r="E97" s="8"/>
      <c r="F97" s="8"/>
      <c r="G97" s="8">
        <v>8.83</v>
      </c>
      <c r="H97" s="8">
        <f>G97*16</f>
        <v>141.28</v>
      </c>
      <c r="I97" s="13"/>
    </row>
    <row r="98" spans="1:9" ht="21.0" customHeight="1" x14ac:dyDescent="0.15">
      <c r="A98" s="6" t="s">
        <v>132</v>
      </c>
      <c r="B98" s="14" t="s">
        <v>133</v>
      </c>
      <c r="C98" s="8">
        <f>E98+G98</f>
        <v>62.39</v>
      </c>
      <c r="D98" s="8">
        <f>F98+H98</f>
        <v>998.24</v>
      </c>
      <c r="E98" s="8"/>
      <c r="F98" s="8"/>
      <c r="G98" s="8">
        <v>62.39</v>
      </c>
      <c r="H98" s="8">
        <f>G98*16</f>
        <v>998.24</v>
      </c>
      <c r="I98" s="13"/>
    </row>
    <row r="99" spans="1:9" ht="21.0" customHeight="1" x14ac:dyDescent="0.15">
      <c r="A99" s="6" t="s">
        <v>134</v>
      </c>
      <c r="B99" s="14" t="s">
        <v>135</v>
      </c>
      <c r="C99" s="8">
        <f>E99+G99</f>
        <v>10.19</v>
      </c>
      <c r="D99" s="8">
        <f>F99+H99</f>
        <v>163.04</v>
      </c>
      <c r="E99" s="8"/>
      <c r="F99" s="8"/>
      <c r="G99" s="8">
        <v>10.19</v>
      </c>
      <c r="H99" s="8">
        <f>G99*16</f>
        <v>163.04</v>
      </c>
      <c r="I99" s="13"/>
    </row>
    <row r="100" spans="1:9" ht="21.0" customHeight="1" x14ac:dyDescent="0.15">
      <c r="A100" s="6" t="s">
        <v>136</v>
      </c>
      <c r="B100" s="14" t="s">
        <v>137</v>
      </c>
      <c r="C100" s="8">
        <f>E100+G100</f>
        <v>3.59</v>
      </c>
      <c r="D100" s="8">
        <f>F100+H100</f>
        <v>57.44</v>
      </c>
      <c r="E100" s="8"/>
      <c r="F100" s="8"/>
      <c r="G100" s="8">
        <v>3.59</v>
      </c>
      <c r="H100" s="8">
        <f>G100*16</f>
        <v>57.44</v>
      </c>
      <c r="I100" s="13"/>
    </row>
    <row r="101" spans="1:9" ht="21.0" customHeight="1" x14ac:dyDescent="0.15">
      <c r="A101" s="6" t="s">
        <v>138</v>
      </c>
      <c r="B101" s="14" t="s">
        <v>139</v>
      </c>
      <c r="C101" s="8">
        <f>E101+G101</f>
        <v>3.6</v>
      </c>
      <c r="D101" s="8">
        <f>F101+H101</f>
        <v>57.6</v>
      </c>
      <c r="E101" s="8"/>
      <c r="F101" s="8"/>
      <c r="G101" s="8">
        <v>3.6</v>
      </c>
      <c r="H101" s="8">
        <f>G101*16</f>
        <v>57.6</v>
      </c>
      <c r="I101" s="13"/>
    </row>
    <row r="102" spans="1:9" ht="21.0" customHeight="1" x14ac:dyDescent="0.15">
      <c r="A102" s="6" t="s">
        <v>140</v>
      </c>
      <c r="B102" s="14" t="s">
        <v>141</v>
      </c>
      <c r="C102" s="8">
        <f>E102+G102</f>
        <v>5.65</v>
      </c>
      <c r="D102" s="8">
        <f>F102+H102</f>
        <v>90.4</v>
      </c>
      <c r="E102" s="8"/>
      <c r="F102" s="8"/>
      <c r="G102" s="8">
        <v>5.65</v>
      </c>
      <c r="H102" s="8">
        <f>G102*16</f>
        <v>90.4</v>
      </c>
      <c r="I102" s="13"/>
    </row>
    <row r="103" spans="1:9" ht="21.0" customHeight="1" x14ac:dyDescent="0.15">
      <c r="A103" s="6" t="s">
        <v>142</v>
      </c>
      <c r="B103" s="14" t="s">
        <v>143</v>
      </c>
      <c r="C103" s="8">
        <f>E103+G103</f>
        <v>16.29</v>
      </c>
      <c r="D103" s="8">
        <f>F103+H103</f>
        <v>260.64</v>
      </c>
      <c r="E103" s="8"/>
      <c r="F103" s="8"/>
      <c r="G103" s="8">
        <v>16.29</v>
      </c>
      <c r="H103" s="8">
        <f>G103*16</f>
        <v>260.64</v>
      </c>
      <c r="I103" s="13"/>
    </row>
    <row r="104" spans="1:9" ht="21.0" customHeight="1" x14ac:dyDescent="0.15">
      <c r="A104" s="6" t="s">
        <v>144</v>
      </c>
      <c r="B104" s="14" t="s">
        <v>145</v>
      </c>
      <c r="C104" s="8">
        <f>E104+G104</f>
        <v>1.78</v>
      </c>
      <c r="D104" s="8">
        <f>F104+H104</f>
        <v>28.48</v>
      </c>
      <c r="E104" s="8"/>
      <c r="F104" s="8"/>
      <c r="G104" s="8">
        <v>1.78</v>
      </c>
      <c r="H104" s="8">
        <f>G104*16</f>
        <v>28.48</v>
      </c>
      <c r="I104" s="13"/>
    </row>
    <row r="105" spans="1:9" ht="21.0" customHeight="1" x14ac:dyDescent="0.15">
      <c r="A105" s="6" t="s">
        <v>146</v>
      </c>
      <c r="B105" s="14" t="s">
        <v>147</v>
      </c>
      <c r="C105" s="8">
        <f>E105+G105</f>
        <v>0.2</v>
      </c>
      <c r="D105" s="8">
        <f>F105+H105</f>
        <v>3.2</v>
      </c>
      <c r="E105" s="8"/>
      <c r="F105" s="8"/>
      <c r="G105" s="8">
        <v>0.2</v>
      </c>
      <c r="H105" s="8">
        <f>G105*16</f>
        <v>3.2</v>
      </c>
      <c r="I105" s="13"/>
    </row>
    <row r="106" spans="1:9" ht="21.0" customHeight="1" x14ac:dyDescent="0.15">
      <c r="A106" s="6" t="s">
        <v>148</v>
      </c>
      <c r="B106" s="14" t="s">
        <v>149</v>
      </c>
      <c r="C106" s="8">
        <f>E106+G106</f>
        <v>3.07</v>
      </c>
      <c r="D106" s="8">
        <f>F106+H106</f>
        <v>49.12</v>
      </c>
      <c r="E106" s="8"/>
      <c r="F106" s="8"/>
      <c r="G106" s="8">
        <v>3.07</v>
      </c>
      <c r="H106" s="8">
        <f>G106*16</f>
        <v>49.12</v>
      </c>
      <c r="I106" s="13"/>
    </row>
    <row r="107" spans="1:9" ht="21.0" customHeight="1" x14ac:dyDescent="0.15">
      <c r="A107" s="6" t="s">
        <v>150</v>
      </c>
      <c r="B107" s="14" t="s">
        <v>151</v>
      </c>
      <c r="C107" s="8">
        <f>E107+G107</f>
        <v>15.45</v>
      </c>
      <c r="D107" s="8">
        <f>F107+H107</f>
        <v>247.2</v>
      </c>
      <c r="E107" s="8"/>
      <c r="F107" s="8"/>
      <c r="G107" s="8">
        <v>15.45</v>
      </c>
      <c r="H107" s="8">
        <f>G107*16</f>
        <v>247.2</v>
      </c>
      <c r="I107" s="13"/>
    </row>
    <row r="108" spans="1:9" ht="21.0" customHeight="1" x14ac:dyDescent="0.15">
      <c r="A108" s="6" t="s">
        <v>152</v>
      </c>
      <c r="B108" s="14" t="s">
        <v>153</v>
      </c>
      <c r="C108" s="8">
        <f>E108+G108</f>
        <v>1.12</v>
      </c>
      <c r="D108" s="8">
        <f>F108+H108</f>
        <v>17.92</v>
      </c>
      <c r="E108" s="8"/>
      <c r="F108" s="8"/>
      <c r="G108" s="8">
        <v>1.12</v>
      </c>
      <c r="H108" s="8">
        <f>G108*16</f>
        <v>17.92</v>
      </c>
      <c r="I108" s="13"/>
    </row>
    <row r="109" spans="1:9" ht="21.0" customHeight="1" x14ac:dyDescent="0.15">
      <c r="A109" s="6" t="s">
        <v>154</v>
      </c>
      <c r="B109" s="14" t="s">
        <v>155</v>
      </c>
      <c r="C109" s="8">
        <f>E109+G109</f>
        <v>2.91</v>
      </c>
      <c r="D109" s="8">
        <f>F109+H109</f>
        <v>46.56</v>
      </c>
      <c r="E109" s="8"/>
      <c r="F109" s="8"/>
      <c r="G109" s="8">
        <v>2.91</v>
      </c>
      <c r="H109" s="8">
        <f>G109*16</f>
        <v>46.56</v>
      </c>
      <c r="I109" s="13"/>
    </row>
    <row r="110" spans="1:9" ht="21.0" customHeight="1" x14ac:dyDescent="0.15">
      <c r="A110" s="6" t="s">
        <v>156</v>
      </c>
      <c r="B110" s="14" t="s">
        <v>157</v>
      </c>
      <c r="C110" s="8">
        <f>E110+G110</f>
        <v>1.98</v>
      </c>
      <c r="D110" s="8">
        <f>F110+H110</f>
        <v>31.68</v>
      </c>
      <c r="E110" s="8"/>
      <c r="F110" s="8"/>
      <c r="G110" s="8">
        <v>1.98</v>
      </c>
      <c r="H110" s="8">
        <f>G110*16</f>
        <v>31.68</v>
      </c>
      <c r="I110" s="13"/>
    </row>
    <row r="111" spans="1:9" ht="21.0" customHeight="1" x14ac:dyDescent="0.15">
      <c r="A111" s="6" t="s">
        <v>158</v>
      </c>
      <c r="B111" s="14" t="s">
        <v>159</v>
      </c>
      <c r="C111" s="8">
        <f>E111+G111</f>
        <v>8.03</v>
      </c>
      <c r="D111" s="8">
        <f>F111+H111</f>
        <v>128.48</v>
      </c>
      <c r="E111" s="8"/>
      <c r="F111" s="8"/>
      <c r="G111" s="8">
        <v>8.03</v>
      </c>
      <c r="H111" s="8">
        <f>G111*16</f>
        <v>128.48</v>
      </c>
      <c r="I111" s="13"/>
    </row>
    <row r="112" spans="1:9" ht="21.0" customHeight="1" x14ac:dyDescent="0.15">
      <c r="A112" s="6" t="s">
        <v>160</v>
      </c>
      <c r="B112" s="14" t="s">
        <v>161</v>
      </c>
      <c r="C112" s="8">
        <f>E112+G112</f>
        <v>149.58</v>
      </c>
      <c r="D112" s="8">
        <f>F112+H112</f>
        <v>2392.8</v>
      </c>
      <c r="E112" s="8">
        <v>0.08</v>
      </c>
      <c r="F112" s="8">
        <f>E112*10</f>
        <v>0.8</v>
      </c>
      <c r="G112" s="8">
        <v>149.5</v>
      </c>
      <c r="H112" s="8">
        <f>G112*16</f>
        <v>2392</v>
      </c>
      <c r="I112" s="13"/>
    </row>
    <row r="113" spans="1:9" ht="21.0" customHeight="1" x14ac:dyDescent="0.15">
      <c r="A113" s="6" t="s">
        <v>162</v>
      </c>
      <c r="B113" s="14" t="s">
        <v>163</v>
      </c>
      <c r="C113" s="8">
        <f>E113+G113</f>
        <v>27.58</v>
      </c>
      <c r="D113" s="8">
        <f>F113+H113</f>
        <v>411.34000000000003</v>
      </c>
      <c r="E113" s="8">
        <v>4.99</v>
      </c>
      <c r="F113" s="8">
        <f>E113*10</f>
        <v>49.900000000000006</v>
      </c>
      <c r="G113" s="8">
        <v>22.59</v>
      </c>
      <c r="H113" s="8">
        <f>G113*16</f>
        <v>361.44</v>
      </c>
      <c r="I113" s="13"/>
    </row>
    <row r="114" spans="1:9" ht="21.0" customHeight="1" x14ac:dyDescent="0.15">
      <c r="A114" s="6" t="s">
        <v>164</v>
      </c>
      <c r="B114" s="14" t="s">
        <v>165</v>
      </c>
      <c r="C114" s="8">
        <f>E114+G114</f>
        <v>18.419999999999998</v>
      </c>
      <c r="D114" s="8">
        <f>F114+H114</f>
        <v>290.52</v>
      </c>
      <c r="E114" s="8">
        <v>0.7</v>
      </c>
      <c r="F114" s="8">
        <f>E114*10</f>
        <v>7</v>
      </c>
      <c r="G114" s="8">
        <v>17.72</v>
      </c>
      <c r="H114" s="8">
        <f>G114*16</f>
        <v>283.52</v>
      </c>
      <c r="I114" s="13"/>
    </row>
    <row r="115" spans="1:9" ht="21.0" customHeight="1" x14ac:dyDescent="0.15">
      <c r="A115" s="6" t="s">
        <v>166</v>
      </c>
      <c r="B115" s="14" t="s">
        <v>167</v>
      </c>
      <c r="C115" s="8">
        <f>E115+G115</f>
        <v>14.78</v>
      </c>
      <c r="D115" s="8">
        <f>F115+H115</f>
        <v>236.48</v>
      </c>
      <c r="E115" s="8"/>
      <c r="F115" s="8"/>
      <c r="G115" s="8">
        <v>14.78</v>
      </c>
      <c r="H115" s="8">
        <f>G115*16</f>
        <v>236.48</v>
      </c>
      <c r="I115" s="13"/>
    </row>
    <row r="116" spans="1:9" ht="21.0" customHeight="1" x14ac:dyDescent="0.15">
      <c r="A116" s="6" t="s">
        <v>168</v>
      </c>
      <c r="B116" s="14" t="s">
        <v>169</v>
      </c>
      <c r="C116" s="8">
        <f>E116+G116</f>
        <v>2.79</v>
      </c>
      <c r="D116" s="8">
        <f>F116+H116</f>
        <v>44.64</v>
      </c>
      <c r="E116" s="8"/>
      <c r="F116" s="8"/>
      <c r="G116" s="8">
        <v>2.79</v>
      </c>
      <c r="H116" s="8">
        <f>G116*16</f>
        <v>44.64</v>
      </c>
      <c r="I116" s="13"/>
    </row>
  </sheetData>
  <mergeCells count="7">
    <mergeCell ref="A2:I2"/>
    <mergeCell ref="F3:I3"/>
    <mergeCell ref="C4:D4"/>
    <mergeCell ref="E4:F4"/>
    <mergeCell ref="G4:H4"/>
    <mergeCell ref="A4:A5"/>
    <mergeCell ref="B4:B5"/>
  </mergeCells>
  <phoneticPr fontId="0" type="noConversion"/>
  <printOptions horizontalCentered="1"/>
  <pageMargins left="0.30898914093107693" right="0.30898914093107693" top="0.5499312258142186" bottom="0.5499312258142186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root</cp:lastModifiedBy>
  <cp:revision>0</cp:revision>
  <dcterms:created xsi:type="dcterms:W3CDTF">2006-09-13T11:21:00Z</dcterms:created>
  <dcterms:modified xsi:type="dcterms:W3CDTF">2021-11-26T00:36:59Z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2052-10.8.0.6423</vt:lpwstr>
  </property>
  <property fmtid="{D5CDD505-2E9C-101B-9397-08002B2CF9AE}" pid="3" name="ICV">
    <vt:lpwstr>705E3BDA15D747C69EBDF633439068EE</vt:lpwstr>
  </property>
</Properties>
</file>